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omments2.xml" ContentType="application/vnd.openxmlformats-officedocument.spreadsheetml.comment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0260" windowHeight="8175" activeTab="2"/>
  </bookViews>
  <sheets>
    <sheet name="Stammdaten" sheetId="59543" r:id="rId1"/>
    <sheet name="Monatsplanung" sheetId="59547" r:id="rId2"/>
    <sheet name="Jahresübersicht" sheetId="59527" r:id="rId3"/>
    <sheet name="Umsatz Personal Investition" sheetId="59546" r:id="rId4"/>
    <sheet name="KPI" sheetId="59532" r:id="rId5"/>
    <sheet name="EcoStaT" sheetId="59530" r:id="rId6"/>
    <sheet name="Multiple" sheetId="59538" r:id="rId7"/>
    <sheet name="MVA_EVA" sheetId="59541" r:id="rId8"/>
  </sheets>
  <externalReferences>
    <externalReference r:id="rId9"/>
    <externalReference r:id="rId10"/>
  </externalReferences>
  <definedNames>
    <definedName name="_DAT1">#REF!</definedName>
    <definedName name="_DAT10">#REF!</definedName>
    <definedName name="_DAT11">#REF!</definedName>
    <definedName name="_DAT12">#REF!</definedName>
    <definedName name="_DAT13">'[1]Abw.ND 2006'!#REF!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'[1]Abw.ND 2006'!#REF!</definedName>
    <definedName name="_DAT6">'[1]Abw.ND 2006'!#REF!</definedName>
    <definedName name="_DAT7">'[1]Abw.ND 2006'!#REF!</definedName>
    <definedName name="_DAT8">'[1]Abw.ND 2006'!#REF!</definedName>
    <definedName name="_DAT9">#REF!</definedName>
    <definedName name="_xlnm.Print_Area" localSheetId="5">EcoStaT!$A$1:$P$195</definedName>
    <definedName name="_xlnm.Print_Area" localSheetId="2">Jahresübersicht!$A$1:$AD$243</definedName>
    <definedName name="_xlnm.Print_Area" localSheetId="4">KPI!$A$1:$AA$41</definedName>
    <definedName name="_xlnm.Print_Area" localSheetId="1">Monatsplanung!$A$1:$FS$244</definedName>
    <definedName name="Finanzierung">#REF!</definedName>
    <definedName name="Liste_Zinsperioden">#REF!</definedName>
    <definedName name="Mandant">[2]Steuerung!$B$5</definedName>
    <definedName name="PP_ActiveDataset">"Kein Dataset"</definedName>
    <definedName name="PP_Connected">"False"</definedName>
    <definedName name="PP_Currency">"False"</definedName>
    <definedName name="PP_DatasetSwitchAll">"False"</definedName>
    <definedName name="PP_DrillAll">"True"</definedName>
    <definedName name="PP_DrillLevel">"Drillen nächste Ebene"</definedName>
    <definedName name="PP_HideUNDEF">"False"</definedName>
    <definedName name="PP_LastRefresh">"Thursday, August 21, 2014 2:29:42 PM"</definedName>
    <definedName name="PP_ListQuery">"False"</definedName>
    <definedName name="PP_LockOrganisation">"False"</definedName>
    <definedName name="PP_LockTime">"False"</definedName>
    <definedName name="PP_OrganisationSwitchAll">"True"</definedName>
    <definedName name="PP_PeriodSwitchAll">"True"</definedName>
    <definedName name="PP_Simulation">"False"</definedName>
    <definedName name="PP_Thousand">"False"</definedName>
    <definedName name="PP_TopDown">"False"</definedName>
    <definedName name="PP_YearToDate">"False"</definedName>
    <definedName name="TEST_1">'[1]Abw.ND 2006'!#REF!</definedName>
    <definedName name="TEST1">'[1]Abw.ND 2006'!#REF!</definedName>
    <definedName name="TEST2">'[1]Abw.ND 2006'!#REF!</definedName>
    <definedName name="TEST3">'[1]Abw.ND 2006'!#REF!</definedName>
    <definedName name="TEST4">'[1]Abw.ND 2006'!#REF!</definedName>
    <definedName name="TEST5">'[1]Abw.ND 2006'!#REF!</definedName>
    <definedName name="TESTHKEY">#REF!</definedName>
    <definedName name="TESTKEYS">#REF!</definedName>
    <definedName name="TESTVKEY">#REF!</definedName>
  </definedNames>
  <calcPr calcId="145621"/>
</workbook>
</file>

<file path=xl/calcChain.xml><?xml version="1.0" encoding="utf-8"?>
<calcChain xmlns="http://schemas.openxmlformats.org/spreadsheetml/2006/main">
  <c r="FI37" i="59547" l="1"/>
  <c r="FJ37" i="59547" s="1"/>
  <c r="FG37" i="59547"/>
  <c r="FH37" i="59547" s="1"/>
  <c r="FE37" i="59547"/>
  <c r="FF37" i="59547" s="1"/>
  <c r="FC37" i="59547"/>
  <c r="FD37" i="59547" s="1"/>
  <c r="FA37" i="59547"/>
  <c r="FB37" i="59547" s="1"/>
  <c r="EY37" i="59547"/>
  <c r="EZ37" i="59547" s="1"/>
  <c r="EW37" i="59547"/>
  <c r="EX37" i="59547" s="1"/>
  <c r="EU37" i="59547"/>
  <c r="EV37" i="59547" s="1"/>
  <c r="ES37" i="59547"/>
  <c r="ET37" i="59547" s="1"/>
  <c r="EQ37" i="59547"/>
  <c r="ER37" i="59547" s="1"/>
  <c r="EO37" i="59547"/>
  <c r="EP37" i="59547" s="1"/>
  <c r="EM37" i="59547"/>
  <c r="EN37" i="59547" s="1"/>
  <c r="DZ37" i="59547"/>
  <c r="EA37" i="59547" s="1"/>
  <c r="DX37" i="59547"/>
  <c r="DY37" i="59547" s="1"/>
  <c r="DV37" i="59547"/>
  <c r="DW37" i="59547" s="1"/>
  <c r="DT37" i="59547"/>
  <c r="DU37" i="59547" s="1"/>
  <c r="DR37" i="59547"/>
  <c r="DS37" i="59547" s="1"/>
  <c r="DQ37" i="59547"/>
  <c r="DP37" i="59547"/>
  <c r="DN37" i="59547"/>
  <c r="DO37" i="59547" s="1"/>
  <c r="DL37" i="59547"/>
  <c r="DM37" i="59547" s="1"/>
  <c r="DJ37" i="59547"/>
  <c r="DK37" i="59547" s="1"/>
  <c r="DH37" i="59547"/>
  <c r="DI37" i="59547" s="1"/>
  <c r="DF37" i="59547"/>
  <c r="DG37" i="59547" s="1"/>
  <c r="DD37" i="59547"/>
  <c r="DE37" i="59547" s="1"/>
  <c r="CQ37" i="59547"/>
  <c r="CR37" i="59547" s="1"/>
  <c r="CO37" i="59547"/>
  <c r="CP37" i="59547" s="1"/>
  <c r="CM37" i="59547"/>
  <c r="CN37" i="59547" s="1"/>
  <c r="CK37" i="59547"/>
  <c r="CL37" i="59547" s="1"/>
  <c r="CI37" i="59547"/>
  <c r="CJ37" i="59547" s="1"/>
  <c r="CG37" i="59547"/>
  <c r="CH37" i="59547" s="1"/>
  <c r="CE37" i="59547"/>
  <c r="CF37" i="59547" s="1"/>
  <c r="CC37" i="59547"/>
  <c r="CD37" i="59547" s="1"/>
  <c r="CA37" i="59547"/>
  <c r="CB37" i="59547" s="1"/>
  <c r="BZ37" i="59547"/>
  <c r="BY37" i="59547"/>
  <c r="BW37" i="59547"/>
  <c r="BX37" i="59547" s="1"/>
  <c r="BU37" i="59547"/>
  <c r="BV37" i="59547" s="1"/>
  <c r="BH37" i="59547"/>
  <c r="BI37" i="59547" s="1"/>
  <c r="BG37" i="59547"/>
  <c r="BF37" i="59547"/>
  <c r="BD37" i="59547"/>
  <c r="BE37" i="59547" s="1"/>
  <c r="BB37" i="59547"/>
  <c r="BC37" i="59547" s="1"/>
  <c r="AZ37" i="59547"/>
  <c r="BA37" i="59547" s="1"/>
  <c r="AX37" i="59547"/>
  <c r="AY37" i="59547" s="1"/>
  <c r="AV37" i="59547"/>
  <c r="AW37" i="59547" s="1"/>
  <c r="AT37" i="59547"/>
  <c r="AU37" i="59547" s="1"/>
  <c r="AR37" i="59547"/>
  <c r="AS37" i="59547" s="1"/>
  <c r="AP37" i="59547"/>
  <c r="AQ37" i="59547" s="1"/>
  <c r="AN37" i="59547"/>
  <c r="AO37" i="59547" s="1"/>
  <c r="AL37" i="59547"/>
  <c r="AM37" i="59547" s="1"/>
  <c r="E37" i="59547"/>
  <c r="F37" i="59547" s="1"/>
  <c r="G37" i="59547"/>
  <c r="H37" i="59547" s="1"/>
  <c r="I37" i="59547"/>
  <c r="J37" i="59547" s="1"/>
  <c r="K37" i="59547"/>
  <c r="L37" i="59547" s="1"/>
  <c r="M37" i="59547"/>
  <c r="N37" i="59547" s="1"/>
  <c r="O37" i="59547"/>
  <c r="P37" i="59547" s="1"/>
  <c r="Q37" i="59547"/>
  <c r="R37" i="59547" s="1"/>
  <c r="S37" i="59547"/>
  <c r="T37" i="59547" s="1"/>
  <c r="U37" i="59547"/>
  <c r="V37" i="59547" s="1"/>
  <c r="W37" i="59547"/>
  <c r="X37" i="59547" s="1"/>
  <c r="Y37" i="59547"/>
  <c r="Z37" i="59547" s="1"/>
  <c r="C37" i="59547"/>
  <c r="B38" i="59527" l="1"/>
  <c r="A38" i="59527"/>
  <c r="F38" i="59527"/>
  <c r="H38" i="59527"/>
  <c r="J38" i="59527"/>
  <c r="L38" i="59527"/>
  <c r="D38" i="59527"/>
  <c r="E37" i="59527"/>
  <c r="F37" i="59527" s="1"/>
  <c r="G37" i="59527"/>
  <c r="H37" i="59527" s="1"/>
  <c r="I37" i="59527"/>
  <c r="J37" i="59527" s="1"/>
  <c r="K37" i="59527"/>
  <c r="L37" i="59527" s="1"/>
  <c r="C37" i="59527"/>
  <c r="EP38" i="59547"/>
  <c r="ER38" i="59547"/>
  <c r="ET38" i="59547"/>
  <c r="EV38" i="59547"/>
  <c r="EX38" i="59547"/>
  <c r="EZ38" i="59547"/>
  <c r="FB38" i="59547"/>
  <c r="FD38" i="59547"/>
  <c r="FF38" i="59547"/>
  <c r="FH38" i="59547"/>
  <c r="FJ38" i="59547"/>
  <c r="EN38" i="59547"/>
  <c r="DG38" i="59547"/>
  <c r="DI38" i="59547"/>
  <c r="DK38" i="59547"/>
  <c r="DM38" i="59547"/>
  <c r="DO38" i="59547"/>
  <c r="DQ38" i="59547"/>
  <c r="DS38" i="59547"/>
  <c r="DU38" i="59547"/>
  <c r="DW38" i="59547"/>
  <c r="DY38" i="59547"/>
  <c r="EA38" i="59547"/>
  <c r="DE38" i="59547"/>
  <c r="BX38" i="59547"/>
  <c r="BZ38" i="59547"/>
  <c r="CB38" i="59547"/>
  <c r="CD38" i="59547"/>
  <c r="CF38" i="59547"/>
  <c r="CH38" i="59547"/>
  <c r="CJ38" i="59547"/>
  <c r="CL38" i="59547"/>
  <c r="CN38" i="59547"/>
  <c r="CP38" i="59547"/>
  <c r="CR38" i="59547"/>
  <c r="BV38" i="59547"/>
  <c r="AO38" i="59547"/>
  <c r="AQ38" i="59547"/>
  <c r="AS38" i="59547"/>
  <c r="AU38" i="59547"/>
  <c r="AW38" i="59547"/>
  <c r="AY38" i="59547"/>
  <c r="BA38" i="59547"/>
  <c r="BC38" i="59547"/>
  <c r="BE38" i="59547"/>
  <c r="BG38" i="59547"/>
  <c r="BI38" i="59547"/>
  <c r="AM38" i="59547"/>
  <c r="F38" i="59547"/>
  <c r="H38" i="59547"/>
  <c r="J38" i="59547"/>
  <c r="L38" i="59547"/>
  <c r="N38" i="59547"/>
  <c r="P38" i="59547"/>
  <c r="R38" i="59547"/>
  <c r="T38" i="59547"/>
  <c r="V38" i="59547"/>
  <c r="X38" i="59547"/>
  <c r="Z38" i="59547"/>
  <c r="D38" i="59547"/>
  <c r="FK38" i="59547"/>
  <c r="FL38" i="59547" s="1"/>
  <c r="EL38" i="59547"/>
  <c r="EK38" i="59547"/>
  <c r="EB38" i="59547"/>
  <c r="EC38" i="59547" s="1"/>
  <c r="DC38" i="59547"/>
  <c r="DB38" i="59547"/>
  <c r="CS38" i="59547"/>
  <c r="CT38" i="59547" s="1"/>
  <c r="BT38" i="59547"/>
  <c r="BS38" i="59547"/>
  <c r="BJ38" i="59547"/>
  <c r="BK38" i="59547" s="1"/>
  <c r="AK38" i="59547"/>
  <c r="AJ38" i="59547"/>
  <c r="AA38" i="59547"/>
  <c r="AB38" i="59547" s="1"/>
  <c r="E30" i="59538" l="1"/>
  <c r="G30" i="59538"/>
  <c r="E23" i="59538"/>
  <c r="G23" i="59538"/>
  <c r="C38" i="59546"/>
  <c r="P128" i="59527"/>
  <c r="P87" i="59527"/>
  <c r="FJ89" i="59547"/>
  <c r="FJ88" i="59547"/>
  <c r="FJ85" i="59547"/>
  <c r="FJ84" i="59547"/>
  <c r="FJ83" i="59547"/>
  <c r="FJ78" i="59547"/>
  <c r="FJ77" i="59547"/>
  <c r="FJ76" i="59547"/>
  <c r="FJ67" i="59547"/>
  <c r="FJ66" i="59547"/>
  <c r="FJ65" i="59547"/>
  <c r="FJ64" i="59547"/>
  <c r="FJ63" i="59547"/>
  <c r="FJ62" i="59547"/>
  <c r="FJ61" i="59547"/>
  <c r="FJ60" i="59547"/>
  <c r="FJ59" i="59547"/>
  <c r="FJ58" i="59547"/>
  <c r="FJ57" i="59547"/>
  <c r="FJ56" i="59547"/>
  <c r="FJ55" i="59547"/>
  <c r="FJ52" i="59547"/>
  <c r="FJ51" i="59547"/>
  <c r="FJ50" i="59547"/>
  <c r="FJ49" i="59547"/>
  <c r="FJ48" i="59547"/>
  <c r="FJ47" i="59547"/>
  <c r="FJ46" i="59547"/>
  <c r="FJ45" i="59547"/>
  <c r="FJ35" i="59547"/>
  <c r="FJ34" i="59547"/>
  <c r="FJ33" i="59547"/>
  <c r="FJ32" i="59547"/>
  <c r="FJ31" i="59547"/>
  <c r="FJ30" i="59547"/>
  <c r="FJ29" i="59547"/>
  <c r="FJ28" i="59547"/>
  <c r="FJ27" i="59547"/>
  <c r="FJ26" i="59547"/>
  <c r="FJ25" i="59547"/>
  <c r="FJ20" i="59547"/>
  <c r="FJ18" i="59547"/>
  <c r="FJ17" i="59547"/>
  <c r="FJ16" i="59547"/>
  <c r="FJ15" i="59547"/>
  <c r="FJ14" i="59547"/>
  <c r="FJ13" i="59547"/>
  <c r="FJ12" i="59547"/>
  <c r="FJ11" i="59547"/>
  <c r="FJ10" i="59547"/>
  <c r="FJ9" i="59547"/>
  <c r="FH89" i="59547"/>
  <c r="FH88" i="59547"/>
  <c r="FH85" i="59547"/>
  <c r="FH84" i="59547"/>
  <c r="FH83" i="59547"/>
  <c r="FH78" i="59547"/>
  <c r="FH77" i="59547"/>
  <c r="FH76" i="59547"/>
  <c r="FH67" i="59547"/>
  <c r="FH66" i="59547"/>
  <c r="FH65" i="59547"/>
  <c r="FH64" i="59547"/>
  <c r="FH63" i="59547"/>
  <c r="FH62" i="59547"/>
  <c r="FH61" i="59547"/>
  <c r="FH60" i="59547"/>
  <c r="FH59" i="59547"/>
  <c r="FH58" i="59547"/>
  <c r="FH57" i="59547"/>
  <c r="FH56" i="59547"/>
  <c r="FH55" i="59547"/>
  <c r="FH52" i="59547"/>
  <c r="FH51" i="59547"/>
  <c r="FH50" i="59547"/>
  <c r="FH49" i="59547"/>
  <c r="FH48" i="59547"/>
  <c r="FH47" i="59547"/>
  <c r="FH46" i="59547"/>
  <c r="FH45" i="59547"/>
  <c r="FH35" i="59547"/>
  <c r="FH34" i="59547"/>
  <c r="FH33" i="59547"/>
  <c r="FH32" i="59547"/>
  <c r="FH31" i="59547"/>
  <c r="FH30" i="59547"/>
  <c r="FH29" i="59547"/>
  <c r="FH28" i="59547"/>
  <c r="FH27" i="59547"/>
  <c r="FH26" i="59547"/>
  <c r="FH25" i="59547"/>
  <c r="FH20" i="59547"/>
  <c r="FH18" i="59547"/>
  <c r="FH17" i="59547"/>
  <c r="FH16" i="59547"/>
  <c r="FH15" i="59547"/>
  <c r="FH14" i="59547"/>
  <c r="FH13" i="59547"/>
  <c r="FH12" i="59547"/>
  <c r="FH11" i="59547"/>
  <c r="FH10" i="59547"/>
  <c r="FH9" i="59547"/>
  <c r="FF89" i="59547"/>
  <c r="FF88" i="59547"/>
  <c r="FF85" i="59547"/>
  <c r="FF84" i="59547"/>
  <c r="FF83" i="59547"/>
  <c r="FF78" i="59547"/>
  <c r="FF77" i="59547"/>
  <c r="FF76" i="59547"/>
  <c r="FF67" i="59547"/>
  <c r="FF66" i="59547"/>
  <c r="FF65" i="59547"/>
  <c r="FF64" i="59547"/>
  <c r="FF63" i="59547"/>
  <c r="FF62" i="59547"/>
  <c r="FF61" i="59547"/>
  <c r="FF60" i="59547"/>
  <c r="FF59" i="59547"/>
  <c r="FF58" i="59547"/>
  <c r="FF57" i="59547"/>
  <c r="FF56" i="59547"/>
  <c r="FF55" i="59547"/>
  <c r="FF52" i="59547"/>
  <c r="FF51" i="59547"/>
  <c r="FF50" i="59547"/>
  <c r="FF49" i="59547"/>
  <c r="FF48" i="59547"/>
  <c r="FF47" i="59547"/>
  <c r="FF46" i="59547"/>
  <c r="FF45" i="59547"/>
  <c r="FF35" i="59547"/>
  <c r="FF34" i="59547"/>
  <c r="FF33" i="59547"/>
  <c r="FF32" i="59547"/>
  <c r="FF31" i="59547"/>
  <c r="FF30" i="59547"/>
  <c r="FF29" i="59547"/>
  <c r="FF28" i="59547"/>
  <c r="FF27" i="59547"/>
  <c r="FF26" i="59547"/>
  <c r="FF25" i="59547"/>
  <c r="FF20" i="59547"/>
  <c r="FF18" i="59547"/>
  <c r="FF17" i="59547"/>
  <c r="FF16" i="59547"/>
  <c r="FF15" i="59547"/>
  <c r="FF14" i="59547"/>
  <c r="FF13" i="59547"/>
  <c r="FF12" i="59547"/>
  <c r="FF11" i="59547"/>
  <c r="FF10" i="59547"/>
  <c r="FF9" i="59547"/>
  <c r="FD89" i="59547"/>
  <c r="FD88" i="59547"/>
  <c r="FD85" i="59547"/>
  <c r="FD84" i="59547"/>
  <c r="FD83" i="59547"/>
  <c r="FD78" i="59547"/>
  <c r="FD77" i="59547"/>
  <c r="FD76" i="59547"/>
  <c r="FD67" i="59547"/>
  <c r="FD66" i="59547"/>
  <c r="FD65" i="59547"/>
  <c r="FD64" i="59547"/>
  <c r="FD63" i="59547"/>
  <c r="FD62" i="59547"/>
  <c r="FD61" i="59547"/>
  <c r="FD60" i="59547"/>
  <c r="FD59" i="59547"/>
  <c r="FD58" i="59547"/>
  <c r="FD57" i="59547"/>
  <c r="FD56" i="59547"/>
  <c r="FD55" i="59547"/>
  <c r="FD52" i="59547"/>
  <c r="FD51" i="59547"/>
  <c r="FD50" i="59547"/>
  <c r="FD49" i="59547"/>
  <c r="FD48" i="59547"/>
  <c r="FD47" i="59547"/>
  <c r="FD46" i="59547"/>
  <c r="FD45" i="59547"/>
  <c r="FD35" i="59547"/>
  <c r="FD34" i="59547"/>
  <c r="FD33" i="59547"/>
  <c r="FD32" i="59547"/>
  <c r="FD31" i="59547"/>
  <c r="FD30" i="59547"/>
  <c r="FD29" i="59547"/>
  <c r="FD28" i="59547"/>
  <c r="FD27" i="59547"/>
  <c r="FD26" i="59547"/>
  <c r="FD25" i="59547"/>
  <c r="FD20" i="59547"/>
  <c r="FD18" i="59547"/>
  <c r="FD17" i="59547"/>
  <c r="FD16" i="59547"/>
  <c r="FD15" i="59547"/>
  <c r="FD14" i="59547"/>
  <c r="FD13" i="59547"/>
  <c r="FD12" i="59547"/>
  <c r="FD11" i="59547"/>
  <c r="FD10" i="59547"/>
  <c r="FD9" i="59547"/>
  <c r="FB89" i="59547"/>
  <c r="FB88" i="59547"/>
  <c r="FB85" i="59547"/>
  <c r="FB84" i="59547"/>
  <c r="FB83" i="59547"/>
  <c r="FB78" i="59547"/>
  <c r="FB77" i="59547"/>
  <c r="FB76" i="59547"/>
  <c r="FB67" i="59547"/>
  <c r="FB66" i="59547"/>
  <c r="FB65" i="59547"/>
  <c r="FB64" i="59547"/>
  <c r="FB63" i="59547"/>
  <c r="FB62" i="59547"/>
  <c r="FB61" i="59547"/>
  <c r="FB60" i="59547"/>
  <c r="FB59" i="59547"/>
  <c r="FB58" i="59547"/>
  <c r="FB57" i="59547"/>
  <c r="FB56" i="59547"/>
  <c r="FB55" i="59547"/>
  <c r="FB52" i="59547"/>
  <c r="FB51" i="59547"/>
  <c r="FB50" i="59547"/>
  <c r="FB49" i="59547"/>
  <c r="FB48" i="59547"/>
  <c r="FB47" i="59547"/>
  <c r="FB46" i="59547"/>
  <c r="FB45" i="59547"/>
  <c r="FB35" i="59547"/>
  <c r="FB34" i="59547"/>
  <c r="FB33" i="59547"/>
  <c r="FB32" i="59547"/>
  <c r="FB31" i="59547"/>
  <c r="FB30" i="59547"/>
  <c r="FB29" i="59547"/>
  <c r="FB28" i="59547"/>
  <c r="FB27" i="59547"/>
  <c r="FB26" i="59547"/>
  <c r="FB25" i="59547"/>
  <c r="FB20" i="59547"/>
  <c r="FB18" i="59547"/>
  <c r="FB17" i="59547"/>
  <c r="FB16" i="59547"/>
  <c r="FB15" i="59547"/>
  <c r="FB14" i="59547"/>
  <c r="FB13" i="59547"/>
  <c r="FB12" i="59547"/>
  <c r="FB11" i="59547"/>
  <c r="FB10" i="59547"/>
  <c r="FB9" i="59547"/>
  <c r="EZ89" i="59547"/>
  <c r="EZ88" i="59547"/>
  <c r="EZ85" i="59547"/>
  <c r="EZ84" i="59547"/>
  <c r="EZ83" i="59547"/>
  <c r="EZ78" i="59547"/>
  <c r="EZ77" i="59547"/>
  <c r="EZ76" i="59547"/>
  <c r="EZ67" i="59547"/>
  <c r="EZ66" i="59547"/>
  <c r="EZ65" i="59547"/>
  <c r="EZ64" i="59547"/>
  <c r="EZ63" i="59547"/>
  <c r="EZ62" i="59547"/>
  <c r="EZ61" i="59547"/>
  <c r="EZ60" i="59547"/>
  <c r="EZ59" i="59547"/>
  <c r="EZ58" i="59547"/>
  <c r="EZ57" i="59547"/>
  <c r="EZ56" i="59547"/>
  <c r="EZ55" i="59547"/>
  <c r="EZ52" i="59547"/>
  <c r="EZ51" i="59547"/>
  <c r="EZ50" i="59547"/>
  <c r="EZ49" i="59547"/>
  <c r="EZ48" i="59547"/>
  <c r="EZ47" i="59547"/>
  <c r="EZ46" i="59547"/>
  <c r="EZ45" i="59547"/>
  <c r="EZ35" i="59547"/>
  <c r="EZ34" i="59547"/>
  <c r="EZ33" i="59547"/>
  <c r="EZ32" i="59547"/>
  <c r="EZ31" i="59547"/>
  <c r="EZ30" i="59547"/>
  <c r="EZ29" i="59547"/>
  <c r="EZ28" i="59547"/>
  <c r="EZ27" i="59547"/>
  <c r="EZ26" i="59547"/>
  <c r="EZ25" i="59547"/>
  <c r="EZ20" i="59547"/>
  <c r="EZ18" i="59547"/>
  <c r="EZ17" i="59547"/>
  <c r="EZ16" i="59547"/>
  <c r="EZ15" i="59547"/>
  <c r="EZ14" i="59547"/>
  <c r="EZ13" i="59547"/>
  <c r="EZ12" i="59547"/>
  <c r="EZ11" i="59547"/>
  <c r="EZ10" i="59547"/>
  <c r="EZ9" i="59547"/>
  <c r="EX89" i="59547"/>
  <c r="EX88" i="59547"/>
  <c r="EX85" i="59547"/>
  <c r="EX84" i="59547"/>
  <c r="EX83" i="59547"/>
  <c r="EX78" i="59547"/>
  <c r="EX77" i="59547"/>
  <c r="EX76" i="59547"/>
  <c r="EX67" i="59547"/>
  <c r="EX66" i="59547"/>
  <c r="EX65" i="59547"/>
  <c r="EX64" i="59547"/>
  <c r="EX63" i="59547"/>
  <c r="EX62" i="59547"/>
  <c r="EX61" i="59547"/>
  <c r="EX60" i="59547"/>
  <c r="EX59" i="59547"/>
  <c r="EX58" i="59547"/>
  <c r="EX57" i="59547"/>
  <c r="EX56" i="59547"/>
  <c r="EX55" i="59547"/>
  <c r="EX52" i="59547"/>
  <c r="EX51" i="59547"/>
  <c r="EX50" i="59547"/>
  <c r="EX49" i="59547"/>
  <c r="EX48" i="59547"/>
  <c r="EX47" i="59547"/>
  <c r="EX46" i="59547"/>
  <c r="EX45" i="59547"/>
  <c r="EX35" i="59547"/>
  <c r="EX34" i="59547"/>
  <c r="EX33" i="59547"/>
  <c r="EX32" i="59547"/>
  <c r="EX31" i="59547"/>
  <c r="EX30" i="59547"/>
  <c r="EX29" i="59547"/>
  <c r="EX28" i="59547"/>
  <c r="EX27" i="59547"/>
  <c r="EX26" i="59547"/>
  <c r="EX25" i="59547"/>
  <c r="EX20" i="59547"/>
  <c r="EX18" i="59547"/>
  <c r="EX17" i="59547"/>
  <c r="EX16" i="59547"/>
  <c r="EX15" i="59547"/>
  <c r="EX14" i="59547"/>
  <c r="EX13" i="59547"/>
  <c r="EX12" i="59547"/>
  <c r="EX11" i="59547"/>
  <c r="EX10" i="59547"/>
  <c r="EX9" i="59547"/>
  <c r="EV89" i="59547"/>
  <c r="EV88" i="59547"/>
  <c r="EV85" i="59547"/>
  <c r="EV84" i="59547"/>
  <c r="EV83" i="59547"/>
  <c r="EV78" i="59547"/>
  <c r="EV77" i="59547"/>
  <c r="EV76" i="59547"/>
  <c r="EV67" i="59547"/>
  <c r="EV66" i="59547"/>
  <c r="EV65" i="59547"/>
  <c r="EV64" i="59547"/>
  <c r="EV63" i="59547"/>
  <c r="EV62" i="59547"/>
  <c r="EV61" i="59547"/>
  <c r="EV60" i="59547"/>
  <c r="EV59" i="59547"/>
  <c r="EV58" i="59547"/>
  <c r="EV57" i="59547"/>
  <c r="EV56" i="59547"/>
  <c r="EV55" i="59547"/>
  <c r="EV52" i="59547"/>
  <c r="EV51" i="59547"/>
  <c r="EV50" i="59547"/>
  <c r="EV49" i="59547"/>
  <c r="EV48" i="59547"/>
  <c r="EV47" i="59547"/>
  <c r="EV46" i="59547"/>
  <c r="EV45" i="59547"/>
  <c r="EV35" i="59547"/>
  <c r="EV34" i="59547"/>
  <c r="EV33" i="59547"/>
  <c r="EV32" i="59547"/>
  <c r="EV31" i="59547"/>
  <c r="EV30" i="59547"/>
  <c r="EV29" i="59547"/>
  <c r="EV28" i="59547"/>
  <c r="EV27" i="59547"/>
  <c r="EV26" i="59547"/>
  <c r="EV25" i="59547"/>
  <c r="EV20" i="59547"/>
  <c r="EV18" i="59547"/>
  <c r="EV17" i="59547"/>
  <c r="EV16" i="59547"/>
  <c r="EV15" i="59547"/>
  <c r="EV14" i="59547"/>
  <c r="EV13" i="59547"/>
  <c r="EV12" i="59547"/>
  <c r="EV11" i="59547"/>
  <c r="EV10" i="59547"/>
  <c r="EV9" i="59547"/>
  <c r="ET89" i="59547"/>
  <c r="ET88" i="59547"/>
  <c r="ET85" i="59547"/>
  <c r="ET84" i="59547"/>
  <c r="ET83" i="59547"/>
  <c r="ET78" i="59547"/>
  <c r="ET77" i="59547"/>
  <c r="ET76" i="59547"/>
  <c r="ET67" i="59547"/>
  <c r="ET66" i="59547"/>
  <c r="ET65" i="59547"/>
  <c r="ET64" i="59547"/>
  <c r="ET63" i="59547"/>
  <c r="ET62" i="59547"/>
  <c r="ET61" i="59547"/>
  <c r="ET60" i="59547"/>
  <c r="ET59" i="59547"/>
  <c r="ET58" i="59547"/>
  <c r="ET57" i="59547"/>
  <c r="ET56" i="59547"/>
  <c r="ET55" i="59547"/>
  <c r="ET52" i="59547"/>
  <c r="ET51" i="59547"/>
  <c r="ET50" i="59547"/>
  <c r="ET49" i="59547"/>
  <c r="ET48" i="59547"/>
  <c r="ET47" i="59547"/>
  <c r="ET46" i="59547"/>
  <c r="ET45" i="59547"/>
  <c r="ET35" i="59547"/>
  <c r="ET34" i="59547"/>
  <c r="ET33" i="59547"/>
  <c r="ET32" i="59547"/>
  <c r="ET31" i="59547"/>
  <c r="ET30" i="59547"/>
  <c r="ET29" i="59547"/>
  <c r="ET28" i="59547"/>
  <c r="ET27" i="59547"/>
  <c r="ET26" i="59547"/>
  <c r="ET25" i="59547"/>
  <c r="ET20" i="59547"/>
  <c r="ET18" i="59547"/>
  <c r="ET17" i="59547"/>
  <c r="ET16" i="59547"/>
  <c r="ET15" i="59547"/>
  <c r="ET14" i="59547"/>
  <c r="ET13" i="59547"/>
  <c r="ET12" i="59547"/>
  <c r="ET11" i="59547"/>
  <c r="ET10" i="59547"/>
  <c r="ET9" i="59547"/>
  <c r="EP89" i="59547"/>
  <c r="EP88" i="59547"/>
  <c r="EP85" i="59547"/>
  <c r="EP84" i="59547"/>
  <c r="EP83" i="59547"/>
  <c r="EP78" i="59547"/>
  <c r="EP77" i="59547"/>
  <c r="EP76" i="59547"/>
  <c r="EP67" i="59547"/>
  <c r="EP66" i="59547"/>
  <c r="EP65" i="59547"/>
  <c r="EP64" i="59547"/>
  <c r="EP63" i="59547"/>
  <c r="EP62" i="59547"/>
  <c r="EP61" i="59547"/>
  <c r="EP60" i="59547"/>
  <c r="EP59" i="59547"/>
  <c r="EP58" i="59547"/>
  <c r="EP57" i="59547"/>
  <c r="EP56" i="59547"/>
  <c r="EP55" i="59547"/>
  <c r="EP52" i="59547"/>
  <c r="EP51" i="59547"/>
  <c r="EP50" i="59547"/>
  <c r="EP49" i="59547"/>
  <c r="EP48" i="59547"/>
  <c r="EP47" i="59547"/>
  <c r="EP46" i="59547"/>
  <c r="EP45" i="59547"/>
  <c r="EP35" i="59547"/>
  <c r="EP34" i="59547"/>
  <c r="EP33" i="59547"/>
  <c r="EP32" i="59547"/>
  <c r="EP31" i="59547"/>
  <c r="EP30" i="59547"/>
  <c r="EP29" i="59547"/>
  <c r="EP28" i="59547"/>
  <c r="EP27" i="59547"/>
  <c r="EP26" i="59547"/>
  <c r="EP25" i="59547"/>
  <c r="EP20" i="59547"/>
  <c r="EP18" i="59547"/>
  <c r="EP17" i="59547"/>
  <c r="EP16" i="59547"/>
  <c r="EP15" i="59547"/>
  <c r="EP14" i="59547"/>
  <c r="EP13" i="59547"/>
  <c r="EP12" i="59547"/>
  <c r="EP11" i="59547"/>
  <c r="EP10" i="59547"/>
  <c r="EP9" i="59547"/>
  <c r="ER89" i="59547"/>
  <c r="ER88" i="59547"/>
  <c r="ER85" i="59547"/>
  <c r="ER84" i="59547"/>
  <c r="ER83" i="59547"/>
  <c r="ER78" i="59547"/>
  <c r="ER77" i="59547"/>
  <c r="ER76" i="59547"/>
  <c r="ER67" i="59547"/>
  <c r="ER66" i="59547"/>
  <c r="ER65" i="59547"/>
  <c r="ER64" i="59547"/>
  <c r="ER63" i="59547"/>
  <c r="ER62" i="59547"/>
  <c r="ER61" i="59547"/>
  <c r="ER60" i="59547"/>
  <c r="ER59" i="59547"/>
  <c r="ER58" i="59547"/>
  <c r="ER57" i="59547"/>
  <c r="ER56" i="59547"/>
  <c r="ER55" i="59547"/>
  <c r="ER52" i="59547"/>
  <c r="ER51" i="59547"/>
  <c r="ER50" i="59547"/>
  <c r="ER49" i="59547"/>
  <c r="ER48" i="59547"/>
  <c r="ER47" i="59547"/>
  <c r="ER46" i="59547"/>
  <c r="ER45" i="59547"/>
  <c r="ER35" i="59547"/>
  <c r="ER34" i="59547"/>
  <c r="ER33" i="59547"/>
  <c r="ER32" i="59547"/>
  <c r="ER31" i="59547"/>
  <c r="ER30" i="59547"/>
  <c r="ER29" i="59547"/>
  <c r="ER28" i="59547"/>
  <c r="ER27" i="59547"/>
  <c r="ER26" i="59547"/>
  <c r="ER25" i="59547"/>
  <c r="ER20" i="59547"/>
  <c r="ER18" i="59547"/>
  <c r="ER17" i="59547"/>
  <c r="ER16" i="59547"/>
  <c r="ER15" i="59547"/>
  <c r="ER14" i="59547"/>
  <c r="ER13" i="59547"/>
  <c r="ER12" i="59547"/>
  <c r="ER11" i="59547"/>
  <c r="ER10" i="59547"/>
  <c r="ER9" i="59547"/>
  <c r="EN20" i="59547"/>
  <c r="EN89" i="59547"/>
  <c r="EN88" i="59547"/>
  <c r="EN85" i="59547"/>
  <c r="EN84" i="59547"/>
  <c r="EN83" i="59547"/>
  <c r="EN78" i="59547"/>
  <c r="EN77" i="59547"/>
  <c r="EN76" i="59547"/>
  <c r="EN67" i="59547"/>
  <c r="EN66" i="59547"/>
  <c r="EN65" i="59547"/>
  <c r="EN64" i="59547"/>
  <c r="EN63" i="59547"/>
  <c r="EN62" i="59547"/>
  <c r="EN61" i="59547"/>
  <c r="EN60" i="59547"/>
  <c r="EN59" i="59547"/>
  <c r="EN58" i="59547"/>
  <c r="EN57" i="59547"/>
  <c r="EN56" i="59547"/>
  <c r="EN55" i="59547"/>
  <c r="EN52" i="59547"/>
  <c r="EN51" i="59547"/>
  <c r="EN50" i="59547"/>
  <c r="EN49" i="59547"/>
  <c r="EN48" i="59547"/>
  <c r="EN47" i="59547"/>
  <c r="EN46" i="59547"/>
  <c r="EN45" i="59547"/>
  <c r="EN35" i="59547"/>
  <c r="EN34" i="59547"/>
  <c r="EN33" i="59547"/>
  <c r="EN32" i="59547"/>
  <c r="EN31" i="59547"/>
  <c r="EN30" i="59547"/>
  <c r="EN29" i="59547"/>
  <c r="EN28" i="59547"/>
  <c r="EN27" i="59547"/>
  <c r="EN26" i="59547"/>
  <c r="EN25" i="59547"/>
  <c r="EN18" i="59547"/>
  <c r="EN17" i="59547"/>
  <c r="EN16" i="59547"/>
  <c r="EN15" i="59547"/>
  <c r="EN14" i="59547"/>
  <c r="EN13" i="59547"/>
  <c r="EN12" i="59547"/>
  <c r="EN11" i="59547"/>
  <c r="EN10" i="59547"/>
  <c r="EA89" i="59547"/>
  <c r="EA88" i="59547"/>
  <c r="EA85" i="59547"/>
  <c r="EA84" i="59547"/>
  <c r="EA83" i="59547"/>
  <c r="EA78" i="59547"/>
  <c r="EA77" i="59547"/>
  <c r="EA76" i="59547"/>
  <c r="EA67" i="59547"/>
  <c r="EA66" i="59547"/>
  <c r="EA65" i="59547"/>
  <c r="EA64" i="59547"/>
  <c r="EA63" i="59547"/>
  <c r="EA62" i="59547"/>
  <c r="EA61" i="59547"/>
  <c r="EA60" i="59547"/>
  <c r="EA59" i="59547"/>
  <c r="EA58" i="59547"/>
  <c r="EA57" i="59547"/>
  <c r="EA56" i="59547"/>
  <c r="EA55" i="59547"/>
  <c r="EA52" i="59547"/>
  <c r="EA51" i="59547"/>
  <c r="EA50" i="59547"/>
  <c r="EA49" i="59547"/>
  <c r="EA48" i="59547"/>
  <c r="EA47" i="59547"/>
  <c r="EA46" i="59547"/>
  <c r="EA45" i="59547"/>
  <c r="EA35" i="59547"/>
  <c r="EA34" i="59547"/>
  <c r="EA33" i="59547"/>
  <c r="EA32" i="59547"/>
  <c r="EA31" i="59547"/>
  <c r="EA30" i="59547"/>
  <c r="EA29" i="59547"/>
  <c r="EA28" i="59547"/>
  <c r="EA27" i="59547"/>
  <c r="EA26" i="59547"/>
  <c r="EA25" i="59547"/>
  <c r="EA20" i="59547"/>
  <c r="EA18" i="59547"/>
  <c r="EA17" i="59547"/>
  <c r="EA16" i="59547"/>
  <c r="EA15" i="59547"/>
  <c r="EA14" i="59547"/>
  <c r="EA13" i="59547"/>
  <c r="EA12" i="59547"/>
  <c r="EA11" i="59547"/>
  <c r="EA10" i="59547"/>
  <c r="EA9" i="59547"/>
  <c r="DY89" i="59547"/>
  <c r="DY88" i="59547"/>
  <c r="DY85" i="59547"/>
  <c r="DY84" i="59547"/>
  <c r="DY83" i="59547"/>
  <c r="DY78" i="59547"/>
  <c r="DY77" i="59547"/>
  <c r="DY76" i="59547"/>
  <c r="DY67" i="59547"/>
  <c r="DY66" i="59547"/>
  <c r="DY65" i="59547"/>
  <c r="DY64" i="59547"/>
  <c r="DY63" i="59547"/>
  <c r="DY62" i="59547"/>
  <c r="DY61" i="59547"/>
  <c r="DY60" i="59547"/>
  <c r="DY59" i="59547"/>
  <c r="DY58" i="59547"/>
  <c r="DY57" i="59547"/>
  <c r="DY56" i="59547"/>
  <c r="DY55" i="59547"/>
  <c r="DY52" i="59547"/>
  <c r="DY51" i="59547"/>
  <c r="DY50" i="59547"/>
  <c r="DY49" i="59547"/>
  <c r="DY48" i="59547"/>
  <c r="DY47" i="59547"/>
  <c r="DY46" i="59547"/>
  <c r="DY45" i="59547"/>
  <c r="DY35" i="59547"/>
  <c r="DY34" i="59547"/>
  <c r="DY33" i="59547"/>
  <c r="DY32" i="59547"/>
  <c r="DY31" i="59547"/>
  <c r="DY30" i="59547"/>
  <c r="DY29" i="59547"/>
  <c r="DY28" i="59547"/>
  <c r="DY27" i="59547"/>
  <c r="DY26" i="59547"/>
  <c r="DY25" i="59547"/>
  <c r="DY20" i="59547"/>
  <c r="DY18" i="59547"/>
  <c r="DY17" i="59547"/>
  <c r="DY16" i="59547"/>
  <c r="DY15" i="59547"/>
  <c r="DY14" i="59547"/>
  <c r="DY13" i="59547"/>
  <c r="DY12" i="59547"/>
  <c r="DY11" i="59547"/>
  <c r="DY10" i="59547"/>
  <c r="DY9" i="59547"/>
  <c r="DW89" i="59547"/>
  <c r="DW88" i="59547"/>
  <c r="DW85" i="59547"/>
  <c r="DW84" i="59547"/>
  <c r="DW83" i="59547"/>
  <c r="DW78" i="59547"/>
  <c r="DW77" i="59547"/>
  <c r="DW76" i="59547"/>
  <c r="DW67" i="59547"/>
  <c r="DW66" i="59547"/>
  <c r="DW65" i="59547"/>
  <c r="DW64" i="59547"/>
  <c r="DW63" i="59547"/>
  <c r="DW62" i="59547"/>
  <c r="DW61" i="59547"/>
  <c r="DW60" i="59547"/>
  <c r="DW59" i="59547"/>
  <c r="DW58" i="59547"/>
  <c r="DW57" i="59547"/>
  <c r="DW56" i="59547"/>
  <c r="DW55" i="59547"/>
  <c r="DW52" i="59547"/>
  <c r="DW51" i="59547"/>
  <c r="DW50" i="59547"/>
  <c r="DW49" i="59547"/>
  <c r="DW48" i="59547"/>
  <c r="DW47" i="59547"/>
  <c r="DW46" i="59547"/>
  <c r="DW45" i="59547"/>
  <c r="DW35" i="59547"/>
  <c r="DW34" i="59547"/>
  <c r="DW33" i="59547"/>
  <c r="DW32" i="59547"/>
  <c r="DW31" i="59547"/>
  <c r="DW30" i="59547"/>
  <c r="DW29" i="59547"/>
  <c r="DW28" i="59547"/>
  <c r="DW27" i="59547"/>
  <c r="DW26" i="59547"/>
  <c r="DW25" i="59547"/>
  <c r="DW20" i="59547"/>
  <c r="DW18" i="59547"/>
  <c r="DW17" i="59547"/>
  <c r="DW16" i="59547"/>
  <c r="DW15" i="59547"/>
  <c r="DW14" i="59547"/>
  <c r="DW13" i="59547"/>
  <c r="DW12" i="59547"/>
  <c r="DW11" i="59547"/>
  <c r="DW10" i="59547"/>
  <c r="DW9" i="59547"/>
  <c r="DU89" i="59547"/>
  <c r="DU88" i="59547"/>
  <c r="DU85" i="59547"/>
  <c r="DU84" i="59547"/>
  <c r="DU83" i="59547"/>
  <c r="DU78" i="59547"/>
  <c r="DU77" i="59547"/>
  <c r="DU76" i="59547"/>
  <c r="DU67" i="59547"/>
  <c r="DU66" i="59547"/>
  <c r="DU65" i="59547"/>
  <c r="DU64" i="59547"/>
  <c r="DU63" i="59547"/>
  <c r="DU62" i="59547"/>
  <c r="DU61" i="59547"/>
  <c r="DU60" i="59547"/>
  <c r="DU59" i="59547"/>
  <c r="DU58" i="59547"/>
  <c r="DU57" i="59547"/>
  <c r="DU56" i="59547"/>
  <c r="DU55" i="59547"/>
  <c r="DU52" i="59547"/>
  <c r="DU51" i="59547"/>
  <c r="DU50" i="59547"/>
  <c r="DU49" i="59547"/>
  <c r="DU48" i="59547"/>
  <c r="DU47" i="59547"/>
  <c r="DU46" i="59547"/>
  <c r="DU45" i="59547"/>
  <c r="DU35" i="59547"/>
  <c r="DU34" i="59547"/>
  <c r="DU33" i="59547"/>
  <c r="DU32" i="59547"/>
  <c r="DU31" i="59547"/>
  <c r="DU30" i="59547"/>
  <c r="DU29" i="59547"/>
  <c r="DU28" i="59547"/>
  <c r="DU27" i="59547"/>
  <c r="DU26" i="59547"/>
  <c r="DU25" i="59547"/>
  <c r="DU20" i="59547"/>
  <c r="DU18" i="59547"/>
  <c r="DU17" i="59547"/>
  <c r="DU16" i="59547"/>
  <c r="DU15" i="59547"/>
  <c r="DU14" i="59547"/>
  <c r="DU13" i="59547"/>
  <c r="DU12" i="59547"/>
  <c r="DU11" i="59547"/>
  <c r="DU10" i="59547"/>
  <c r="DU9" i="59547"/>
  <c r="DS89" i="59547"/>
  <c r="DS88" i="59547"/>
  <c r="DS85" i="59547"/>
  <c r="DS84" i="59547"/>
  <c r="DS83" i="59547"/>
  <c r="DS78" i="59547"/>
  <c r="DS77" i="59547"/>
  <c r="DS76" i="59547"/>
  <c r="DS67" i="59547"/>
  <c r="DS66" i="59547"/>
  <c r="DS65" i="59547"/>
  <c r="DS64" i="59547"/>
  <c r="DS63" i="59547"/>
  <c r="DS62" i="59547"/>
  <c r="DS61" i="59547"/>
  <c r="DS60" i="59547"/>
  <c r="DS59" i="59547"/>
  <c r="DS58" i="59547"/>
  <c r="DS57" i="59547"/>
  <c r="DS56" i="59547"/>
  <c r="DS55" i="59547"/>
  <c r="DS52" i="59547"/>
  <c r="DS51" i="59547"/>
  <c r="DS50" i="59547"/>
  <c r="DS49" i="59547"/>
  <c r="DS48" i="59547"/>
  <c r="DS47" i="59547"/>
  <c r="DS46" i="59547"/>
  <c r="DS45" i="59547"/>
  <c r="DS35" i="59547"/>
  <c r="DS34" i="59547"/>
  <c r="DS33" i="59547"/>
  <c r="DS32" i="59547"/>
  <c r="DS31" i="59547"/>
  <c r="DS30" i="59547"/>
  <c r="DS29" i="59547"/>
  <c r="DS28" i="59547"/>
  <c r="DS27" i="59547"/>
  <c r="DS26" i="59547"/>
  <c r="DS25" i="59547"/>
  <c r="DS20" i="59547"/>
  <c r="DS18" i="59547"/>
  <c r="DS17" i="59547"/>
  <c r="DS16" i="59547"/>
  <c r="DS15" i="59547"/>
  <c r="DS14" i="59547"/>
  <c r="DS13" i="59547"/>
  <c r="DS12" i="59547"/>
  <c r="DS11" i="59547"/>
  <c r="DS10" i="59547"/>
  <c r="DS9" i="59547"/>
  <c r="DQ89" i="59547"/>
  <c r="DQ88" i="59547"/>
  <c r="DQ85" i="59547"/>
  <c r="DQ84" i="59547"/>
  <c r="DQ83" i="59547"/>
  <c r="DQ78" i="59547"/>
  <c r="DQ77" i="59547"/>
  <c r="DQ76" i="59547"/>
  <c r="DQ67" i="59547"/>
  <c r="DQ66" i="59547"/>
  <c r="DQ65" i="59547"/>
  <c r="DQ64" i="59547"/>
  <c r="DQ63" i="59547"/>
  <c r="DQ62" i="59547"/>
  <c r="DQ61" i="59547"/>
  <c r="DQ60" i="59547"/>
  <c r="DQ59" i="59547"/>
  <c r="DQ58" i="59547"/>
  <c r="DQ57" i="59547"/>
  <c r="DQ56" i="59547"/>
  <c r="DQ55" i="59547"/>
  <c r="DQ52" i="59547"/>
  <c r="DQ51" i="59547"/>
  <c r="DQ50" i="59547"/>
  <c r="DQ49" i="59547"/>
  <c r="DQ48" i="59547"/>
  <c r="DQ47" i="59547"/>
  <c r="DQ46" i="59547"/>
  <c r="DQ45" i="59547"/>
  <c r="DQ35" i="59547"/>
  <c r="DQ34" i="59547"/>
  <c r="DQ33" i="59547"/>
  <c r="DQ32" i="59547"/>
  <c r="DQ31" i="59547"/>
  <c r="DQ30" i="59547"/>
  <c r="DQ29" i="59547"/>
  <c r="DQ28" i="59547"/>
  <c r="DQ27" i="59547"/>
  <c r="DQ26" i="59547"/>
  <c r="DQ25" i="59547"/>
  <c r="DQ20" i="59547"/>
  <c r="DQ18" i="59547"/>
  <c r="DQ17" i="59547"/>
  <c r="DQ16" i="59547"/>
  <c r="DQ15" i="59547"/>
  <c r="DQ14" i="59547"/>
  <c r="DQ13" i="59547"/>
  <c r="DQ12" i="59547"/>
  <c r="DQ11" i="59547"/>
  <c r="DQ10" i="59547"/>
  <c r="DQ9" i="59547"/>
  <c r="DO89" i="59547"/>
  <c r="DO88" i="59547"/>
  <c r="DO85" i="59547"/>
  <c r="DO84" i="59547"/>
  <c r="DO83" i="59547"/>
  <c r="DO78" i="59547"/>
  <c r="DO77" i="59547"/>
  <c r="DO76" i="59547"/>
  <c r="DO67" i="59547"/>
  <c r="DO66" i="59547"/>
  <c r="DO65" i="59547"/>
  <c r="DO64" i="59547"/>
  <c r="DO63" i="59547"/>
  <c r="DO62" i="59547"/>
  <c r="DO61" i="59547"/>
  <c r="DO60" i="59547"/>
  <c r="DO59" i="59547"/>
  <c r="DO58" i="59547"/>
  <c r="DO57" i="59547"/>
  <c r="DO56" i="59547"/>
  <c r="DO55" i="59547"/>
  <c r="DO52" i="59547"/>
  <c r="DO51" i="59547"/>
  <c r="DO50" i="59547"/>
  <c r="DO49" i="59547"/>
  <c r="DO48" i="59547"/>
  <c r="DO47" i="59547"/>
  <c r="DO46" i="59547"/>
  <c r="DO45" i="59547"/>
  <c r="DO35" i="59547"/>
  <c r="DO34" i="59547"/>
  <c r="DO33" i="59547"/>
  <c r="DO32" i="59547"/>
  <c r="DO31" i="59547"/>
  <c r="DO30" i="59547"/>
  <c r="DO29" i="59547"/>
  <c r="DO28" i="59547"/>
  <c r="DO27" i="59547"/>
  <c r="DO26" i="59547"/>
  <c r="DO25" i="59547"/>
  <c r="DO20" i="59547"/>
  <c r="DO18" i="59547"/>
  <c r="DO17" i="59547"/>
  <c r="DO16" i="59547"/>
  <c r="DO15" i="59547"/>
  <c r="DO14" i="59547"/>
  <c r="DO13" i="59547"/>
  <c r="DO12" i="59547"/>
  <c r="DO11" i="59547"/>
  <c r="DO10" i="59547"/>
  <c r="DO9" i="59547"/>
  <c r="DM89" i="59547"/>
  <c r="DM88" i="59547"/>
  <c r="DM85" i="59547"/>
  <c r="DM84" i="59547"/>
  <c r="DM83" i="59547"/>
  <c r="DM78" i="59547"/>
  <c r="DM77" i="59547"/>
  <c r="DM76" i="59547"/>
  <c r="DM67" i="59547"/>
  <c r="DM66" i="59547"/>
  <c r="DM65" i="59547"/>
  <c r="DM64" i="59547"/>
  <c r="DM63" i="59547"/>
  <c r="DM62" i="59547"/>
  <c r="DM61" i="59547"/>
  <c r="DM60" i="59547"/>
  <c r="DM59" i="59547"/>
  <c r="DM58" i="59547"/>
  <c r="DM57" i="59547"/>
  <c r="DM56" i="59547"/>
  <c r="DM55" i="59547"/>
  <c r="DM52" i="59547"/>
  <c r="DM51" i="59547"/>
  <c r="DM50" i="59547"/>
  <c r="DM49" i="59547"/>
  <c r="DM48" i="59547"/>
  <c r="DM47" i="59547"/>
  <c r="DM46" i="59547"/>
  <c r="DM45" i="59547"/>
  <c r="DM35" i="59547"/>
  <c r="DM34" i="59547"/>
  <c r="DM33" i="59547"/>
  <c r="DM32" i="59547"/>
  <c r="DM31" i="59547"/>
  <c r="DM30" i="59547"/>
  <c r="DM29" i="59547"/>
  <c r="DM28" i="59547"/>
  <c r="DM27" i="59547"/>
  <c r="DM26" i="59547"/>
  <c r="DM25" i="59547"/>
  <c r="DM20" i="59547"/>
  <c r="DM18" i="59547"/>
  <c r="DM17" i="59547"/>
  <c r="DM16" i="59547"/>
  <c r="DM15" i="59547"/>
  <c r="DM14" i="59547"/>
  <c r="DM13" i="59547"/>
  <c r="DM12" i="59547"/>
  <c r="DM11" i="59547"/>
  <c r="DM10" i="59547"/>
  <c r="DM9" i="59547"/>
  <c r="DK89" i="59547"/>
  <c r="DK88" i="59547"/>
  <c r="DK85" i="59547"/>
  <c r="DK84" i="59547"/>
  <c r="DK83" i="59547"/>
  <c r="DK78" i="59547"/>
  <c r="DK77" i="59547"/>
  <c r="DK76" i="59547"/>
  <c r="DK67" i="59547"/>
  <c r="DK66" i="59547"/>
  <c r="DK65" i="59547"/>
  <c r="DK64" i="59547"/>
  <c r="DK63" i="59547"/>
  <c r="DK62" i="59547"/>
  <c r="DK61" i="59547"/>
  <c r="DK60" i="59547"/>
  <c r="DK59" i="59547"/>
  <c r="DK58" i="59547"/>
  <c r="DK57" i="59547"/>
  <c r="DK56" i="59547"/>
  <c r="DK55" i="59547"/>
  <c r="DK52" i="59547"/>
  <c r="DK51" i="59547"/>
  <c r="DK50" i="59547"/>
  <c r="DK49" i="59547"/>
  <c r="DK48" i="59547"/>
  <c r="DK47" i="59547"/>
  <c r="DK46" i="59547"/>
  <c r="DK45" i="59547"/>
  <c r="DK35" i="59547"/>
  <c r="DK34" i="59547"/>
  <c r="DK33" i="59547"/>
  <c r="DK32" i="59547"/>
  <c r="DK31" i="59547"/>
  <c r="DK30" i="59547"/>
  <c r="DK29" i="59547"/>
  <c r="DK28" i="59547"/>
  <c r="DK27" i="59547"/>
  <c r="DK26" i="59547"/>
  <c r="DK25" i="59547"/>
  <c r="DK20" i="59547"/>
  <c r="DK18" i="59547"/>
  <c r="DK17" i="59547"/>
  <c r="DK16" i="59547"/>
  <c r="DK15" i="59547"/>
  <c r="DK14" i="59547"/>
  <c r="DK13" i="59547"/>
  <c r="DK12" i="59547"/>
  <c r="DK11" i="59547"/>
  <c r="DK10" i="59547"/>
  <c r="DK9" i="59547"/>
  <c r="DI89" i="59547"/>
  <c r="DI88" i="59547"/>
  <c r="DI85" i="59547"/>
  <c r="DI84" i="59547"/>
  <c r="DI83" i="59547"/>
  <c r="DI78" i="59547"/>
  <c r="DI77" i="59547"/>
  <c r="DI76" i="59547"/>
  <c r="DI67" i="59547"/>
  <c r="DI66" i="59547"/>
  <c r="DI65" i="59547"/>
  <c r="DI64" i="59547"/>
  <c r="DI63" i="59547"/>
  <c r="DI62" i="59547"/>
  <c r="DI61" i="59547"/>
  <c r="DI60" i="59547"/>
  <c r="DI59" i="59547"/>
  <c r="DI58" i="59547"/>
  <c r="DI57" i="59547"/>
  <c r="DI56" i="59547"/>
  <c r="DI55" i="59547"/>
  <c r="DI52" i="59547"/>
  <c r="DI51" i="59547"/>
  <c r="DI50" i="59547"/>
  <c r="DI49" i="59547"/>
  <c r="DI48" i="59547"/>
  <c r="DI47" i="59547"/>
  <c r="DI46" i="59547"/>
  <c r="DI45" i="59547"/>
  <c r="DI35" i="59547"/>
  <c r="DI34" i="59547"/>
  <c r="DI33" i="59547"/>
  <c r="DI32" i="59547"/>
  <c r="DI31" i="59547"/>
  <c r="DI30" i="59547"/>
  <c r="DI29" i="59547"/>
  <c r="DI28" i="59547"/>
  <c r="DI27" i="59547"/>
  <c r="DI26" i="59547"/>
  <c r="DI25" i="59547"/>
  <c r="DI20" i="59547"/>
  <c r="DI18" i="59547"/>
  <c r="DI17" i="59547"/>
  <c r="DI16" i="59547"/>
  <c r="DI15" i="59547"/>
  <c r="DI14" i="59547"/>
  <c r="DI13" i="59547"/>
  <c r="DI12" i="59547"/>
  <c r="DI11" i="59547"/>
  <c r="DI10" i="59547"/>
  <c r="DI9" i="59547"/>
  <c r="DG89" i="59547"/>
  <c r="DG88" i="59547"/>
  <c r="DG85" i="59547"/>
  <c r="DG84" i="59547"/>
  <c r="DG83" i="59547"/>
  <c r="DG78" i="59547"/>
  <c r="DG77" i="59547"/>
  <c r="DG76" i="59547"/>
  <c r="DG67" i="59547"/>
  <c r="DG66" i="59547"/>
  <c r="DG65" i="59547"/>
  <c r="DG64" i="59547"/>
  <c r="DG63" i="59547"/>
  <c r="DG62" i="59547"/>
  <c r="DG61" i="59547"/>
  <c r="DG60" i="59547"/>
  <c r="DG59" i="59547"/>
  <c r="DG58" i="59547"/>
  <c r="DG57" i="59547"/>
  <c r="DG56" i="59547"/>
  <c r="DG55" i="59547"/>
  <c r="DG52" i="59547"/>
  <c r="DG51" i="59547"/>
  <c r="DG50" i="59547"/>
  <c r="DG49" i="59547"/>
  <c r="DG48" i="59547"/>
  <c r="DG47" i="59547"/>
  <c r="DG46" i="59547"/>
  <c r="DG45" i="59547"/>
  <c r="DG35" i="59547"/>
  <c r="DG34" i="59547"/>
  <c r="DG33" i="59547"/>
  <c r="DG32" i="59547"/>
  <c r="DG31" i="59547"/>
  <c r="DG30" i="59547"/>
  <c r="DG29" i="59547"/>
  <c r="DG28" i="59547"/>
  <c r="DG27" i="59547"/>
  <c r="DG26" i="59547"/>
  <c r="DG25" i="59547"/>
  <c r="DG20" i="59547"/>
  <c r="DG18" i="59547"/>
  <c r="DG17" i="59547"/>
  <c r="DG16" i="59547"/>
  <c r="DG15" i="59547"/>
  <c r="DG14" i="59547"/>
  <c r="DG13" i="59547"/>
  <c r="DG12" i="59547"/>
  <c r="DG11" i="59547"/>
  <c r="DG10" i="59547"/>
  <c r="DG9" i="59547"/>
  <c r="DE20" i="59547"/>
  <c r="DE89" i="59547"/>
  <c r="DE88" i="59547"/>
  <c r="DE85" i="59547"/>
  <c r="DE84" i="59547"/>
  <c r="DE83" i="59547"/>
  <c r="DE78" i="59547"/>
  <c r="DE77" i="59547"/>
  <c r="DE76" i="59547"/>
  <c r="DE67" i="59547"/>
  <c r="DE66" i="59547"/>
  <c r="DE65" i="59547"/>
  <c r="DE64" i="59547"/>
  <c r="DE63" i="59547"/>
  <c r="DE62" i="59547"/>
  <c r="DE61" i="59547"/>
  <c r="DE60" i="59547"/>
  <c r="DE59" i="59547"/>
  <c r="DE58" i="59547"/>
  <c r="DE57" i="59547"/>
  <c r="DE56" i="59547"/>
  <c r="DE55" i="59547"/>
  <c r="DE52" i="59547"/>
  <c r="DE51" i="59547"/>
  <c r="DE50" i="59547"/>
  <c r="DE49" i="59547"/>
  <c r="DE48" i="59547"/>
  <c r="DE47" i="59547"/>
  <c r="DE46" i="59547"/>
  <c r="DE45" i="59547"/>
  <c r="DE35" i="59547"/>
  <c r="DE34" i="59547"/>
  <c r="DE33" i="59547"/>
  <c r="DE32" i="59547"/>
  <c r="DE31" i="59547"/>
  <c r="DE30" i="59547"/>
  <c r="DE29" i="59547"/>
  <c r="DE28" i="59547"/>
  <c r="DE27" i="59547"/>
  <c r="DE26" i="59547"/>
  <c r="DE25" i="59547"/>
  <c r="DE18" i="59547"/>
  <c r="DE17" i="59547"/>
  <c r="DE16" i="59547"/>
  <c r="DE15" i="59547"/>
  <c r="DE14" i="59547"/>
  <c r="DE13" i="59547"/>
  <c r="DE12" i="59547"/>
  <c r="DE11" i="59547"/>
  <c r="DE10" i="59547"/>
  <c r="CR89" i="59547"/>
  <c r="CR88" i="59547"/>
  <c r="CR85" i="59547"/>
  <c r="CR84" i="59547"/>
  <c r="CR83" i="59547"/>
  <c r="CR78" i="59547"/>
  <c r="CR77" i="59547"/>
  <c r="CR76" i="59547"/>
  <c r="CR67" i="59547"/>
  <c r="CR66" i="59547"/>
  <c r="CR65" i="59547"/>
  <c r="CR64" i="59547"/>
  <c r="CR63" i="59547"/>
  <c r="CR62" i="59547"/>
  <c r="CR61" i="59547"/>
  <c r="CR60" i="59547"/>
  <c r="CR59" i="59547"/>
  <c r="CR58" i="59547"/>
  <c r="CR57" i="59547"/>
  <c r="CR56" i="59547"/>
  <c r="CR55" i="59547"/>
  <c r="CR52" i="59547"/>
  <c r="CR51" i="59547"/>
  <c r="CR50" i="59547"/>
  <c r="CR49" i="59547"/>
  <c r="CR48" i="59547"/>
  <c r="CR47" i="59547"/>
  <c r="CR46" i="59547"/>
  <c r="CR45" i="59547"/>
  <c r="CR35" i="59547"/>
  <c r="CR34" i="59547"/>
  <c r="CR33" i="59547"/>
  <c r="CR32" i="59547"/>
  <c r="CR31" i="59547"/>
  <c r="CR30" i="59547"/>
  <c r="CR29" i="59547"/>
  <c r="CR28" i="59547"/>
  <c r="CR27" i="59547"/>
  <c r="CR26" i="59547"/>
  <c r="CR25" i="59547"/>
  <c r="CR20" i="59547"/>
  <c r="CR18" i="59547"/>
  <c r="CR17" i="59547"/>
  <c r="CR16" i="59547"/>
  <c r="CR15" i="59547"/>
  <c r="CR14" i="59547"/>
  <c r="CR13" i="59547"/>
  <c r="CR12" i="59547"/>
  <c r="CR11" i="59547"/>
  <c r="CR10" i="59547"/>
  <c r="CR9" i="59547"/>
  <c r="CP89" i="59547"/>
  <c r="CP88" i="59547"/>
  <c r="CP85" i="59547"/>
  <c r="CP84" i="59547"/>
  <c r="CP83" i="59547"/>
  <c r="CP78" i="59547"/>
  <c r="CP77" i="59547"/>
  <c r="CP76" i="59547"/>
  <c r="CP67" i="59547"/>
  <c r="CP66" i="59547"/>
  <c r="CP65" i="59547"/>
  <c r="CP64" i="59547"/>
  <c r="CP63" i="59547"/>
  <c r="CP62" i="59547"/>
  <c r="CP61" i="59547"/>
  <c r="CP60" i="59547"/>
  <c r="CP59" i="59547"/>
  <c r="CP58" i="59547"/>
  <c r="CP57" i="59547"/>
  <c r="CP56" i="59547"/>
  <c r="CP55" i="59547"/>
  <c r="CP52" i="59547"/>
  <c r="CP51" i="59547"/>
  <c r="CP50" i="59547"/>
  <c r="CP49" i="59547"/>
  <c r="CP48" i="59547"/>
  <c r="CP47" i="59547"/>
  <c r="CP46" i="59547"/>
  <c r="CP45" i="59547"/>
  <c r="CP35" i="59547"/>
  <c r="CP34" i="59547"/>
  <c r="CP33" i="59547"/>
  <c r="CP32" i="59547"/>
  <c r="CP31" i="59547"/>
  <c r="CP30" i="59547"/>
  <c r="CP29" i="59547"/>
  <c r="CP28" i="59547"/>
  <c r="CP27" i="59547"/>
  <c r="CP26" i="59547"/>
  <c r="CP25" i="59547"/>
  <c r="CP20" i="59547"/>
  <c r="CP18" i="59547"/>
  <c r="CP17" i="59547"/>
  <c r="CP16" i="59547"/>
  <c r="CP15" i="59547"/>
  <c r="CP14" i="59547"/>
  <c r="CP13" i="59547"/>
  <c r="CP12" i="59547"/>
  <c r="CP11" i="59547"/>
  <c r="CP10" i="59547"/>
  <c r="CP9" i="59547"/>
  <c r="CN89" i="59547"/>
  <c r="CN88" i="59547"/>
  <c r="CN85" i="59547"/>
  <c r="CN84" i="59547"/>
  <c r="CN83" i="59547"/>
  <c r="CN78" i="59547"/>
  <c r="CN77" i="59547"/>
  <c r="CN76" i="59547"/>
  <c r="CN67" i="59547"/>
  <c r="CN66" i="59547"/>
  <c r="CN65" i="59547"/>
  <c r="CN64" i="59547"/>
  <c r="CN63" i="59547"/>
  <c r="CN62" i="59547"/>
  <c r="CN61" i="59547"/>
  <c r="CN60" i="59547"/>
  <c r="CN59" i="59547"/>
  <c r="CN58" i="59547"/>
  <c r="CN57" i="59547"/>
  <c r="CN56" i="59547"/>
  <c r="CN55" i="59547"/>
  <c r="CN52" i="59547"/>
  <c r="CN51" i="59547"/>
  <c r="CN50" i="59547"/>
  <c r="CN49" i="59547"/>
  <c r="CN48" i="59547"/>
  <c r="CN47" i="59547"/>
  <c r="CN46" i="59547"/>
  <c r="CN45" i="59547"/>
  <c r="CN35" i="59547"/>
  <c r="CN34" i="59547"/>
  <c r="CN33" i="59547"/>
  <c r="CN32" i="59547"/>
  <c r="CN31" i="59547"/>
  <c r="CN30" i="59547"/>
  <c r="CN29" i="59547"/>
  <c r="CN28" i="59547"/>
  <c r="CN27" i="59547"/>
  <c r="CN26" i="59547"/>
  <c r="CN25" i="59547"/>
  <c r="CN20" i="59547"/>
  <c r="CN18" i="59547"/>
  <c r="CN17" i="59547"/>
  <c r="CN16" i="59547"/>
  <c r="CN15" i="59547"/>
  <c r="CN14" i="59547"/>
  <c r="CN13" i="59547"/>
  <c r="CN12" i="59547"/>
  <c r="CN11" i="59547"/>
  <c r="CN10" i="59547"/>
  <c r="CN9" i="59547"/>
  <c r="CL89" i="59547"/>
  <c r="CL88" i="59547"/>
  <c r="CL85" i="59547"/>
  <c r="CL84" i="59547"/>
  <c r="CL83" i="59547"/>
  <c r="CL78" i="59547"/>
  <c r="CL77" i="59547"/>
  <c r="CL76" i="59547"/>
  <c r="CL67" i="59547"/>
  <c r="CL66" i="59547"/>
  <c r="CL65" i="59547"/>
  <c r="CL64" i="59547"/>
  <c r="CL63" i="59547"/>
  <c r="CL62" i="59547"/>
  <c r="CL61" i="59547"/>
  <c r="CL60" i="59547"/>
  <c r="CL59" i="59547"/>
  <c r="CL58" i="59547"/>
  <c r="CL57" i="59547"/>
  <c r="CL56" i="59547"/>
  <c r="CL55" i="59547"/>
  <c r="CL52" i="59547"/>
  <c r="CL51" i="59547"/>
  <c r="CL50" i="59547"/>
  <c r="CL49" i="59547"/>
  <c r="CL48" i="59547"/>
  <c r="CL47" i="59547"/>
  <c r="CL46" i="59547"/>
  <c r="CL45" i="59547"/>
  <c r="CL35" i="59547"/>
  <c r="CL34" i="59547"/>
  <c r="CL33" i="59547"/>
  <c r="CL32" i="59547"/>
  <c r="CL31" i="59547"/>
  <c r="CL30" i="59547"/>
  <c r="CL29" i="59547"/>
  <c r="CL28" i="59547"/>
  <c r="CL27" i="59547"/>
  <c r="CL26" i="59547"/>
  <c r="CL25" i="59547"/>
  <c r="CL20" i="59547"/>
  <c r="CL18" i="59547"/>
  <c r="CL17" i="59547"/>
  <c r="CL16" i="59547"/>
  <c r="CL15" i="59547"/>
  <c r="CL14" i="59547"/>
  <c r="CL13" i="59547"/>
  <c r="CL12" i="59547"/>
  <c r="CL11" i="59547"/>
  <c r="CL10" i="59547"/>
  <c r="CL9" i="59547"/>
  <c r="CJ89" i="59547"/>
  <c r="CJ88" i="59547"/>
  <c r="CJ85" i="59547"/>
  <c r="CJ84" i="59547"/>
  <c r="CJ83" i="59547"/>
  <c r="CJ78" i="59547"/>
  <c r="CJ77" i="59547"/>
  <c r="CJ76" i="59547"/>
  <c r="CJ67" i="59547"/>
  <c r="CJ66" i="59547"/>
  <c r="CJ65" i="59547"/>
  <c r="CJ64" i="59547"/>
  <c r="CJ63" i="59547"/>
  <c r="CJ62" i="59547"/>
  <c r="CJ61" i="59547"/>
  <c r="CJ60" i="59547"/>
  <c r="CJ59" i="59547"/>
  <c r="CJ58" i="59547"/>
  <c r="CJ57" i="59547"/>
  <c r="CJ56" i="59547"/>
  <c r="CJ55" i="59547"/>
  <c r="CJ52" i="59547"/>
  <c r="CJ51" i="59547"/>
  <c r="CJ50" i="59547"/>
  <c r="CJ49" i="59547"/>
  <c r="CJ48" i="59547"/>
  <c r="CJ47" i="59547"/>
  <c r="CJ46" i="59547"/>
  <c r="CJ45" i="59547"/>
  <c r="CJ35" i="59547"/>
  <c r="CJ34" i="59547"/>
  <c r="CJ33" i="59547"/>
  <c r="CJ32" i="59547"/>
  <c r="CJ31" i="59547"/>
  <c r="CJ30" i="59547"/>
  <c r="CJ29" i="59547"/>
  <c r="CJ28" i="59547"/>
  <c r="CJ27" i="59547"/>
  <c r="CJ26" i="59547"/>
  <c r="CJ25" i="59547"/>
  <c r="CJ20" i="59547"/>
  <c r="CJ18" i="59547"/>
  <c r="CJ17" i="59547"/>
  <c r="CJ16" i="59547"/>
  <c r="CJ15" i="59547"/>
  <c r="CJ14" i="59547"/>
  <c r="CJ13" i="59547"/>
  <c r="CJ12" i="59547"/>
  <c r="CJ11" i="59547"/>
  <c r="CJ10" i="59547"/>
  <c r="CJ9" i="59547"/>
  <c r="CH89" i="59547"/>
  <c r="CH88" i="59547"/>
  <c r="CH85" i="59547"/>
  <c r="CH84" i="59547"/>
  <c r="CH83" i="59547"/>
  <c r="CH78" i="59547"/>
  <c r="CH77" i="59547"/>
  <c r="CH76" i="59547"/>
  <c r="CH67" i="59547"/>
  <c r="CH66" i="59547"/>
  <c r="CH65" i="59547"/>
  <c r="CH64" i="59547"/>
  <c r="CH63" i="59547"/>
  <c r="CH62" i="59547"/>
  <c r="CH61" i="59547"/>
  <c r="CH60" i="59547"/>
  <c r="CH59" i="59547"/>
  <c r="CH58" i="59547"/>
  <c r="CH57" i="59547"/>
  <c r="CH56" i="59547"/>
  <c r="CH55" i="59547"/>
  <c r="CH52" i="59547"/>
  <c r="CH51" i="59547"/>
  <c r="CH50" i="59547"/>
  <c r="CH49" i="59547"/>
  <c r="CH48" i="59547"/>
  <c r="CH47" i="59547"/>
  <c r="CH46" i="59547"/>
  <c r="CH45" i="59547"/>
  <c r="CH35" i="59547"/>
  <c r="CH34" i="59547"/>
  <c r="CH33" i="59547"/>
  <c r="CH32" i="59547"/>
  <c r="CH31" i="59547"/>
  <c r="CH30" i="59547"/>
  <c r="CH29" i="59547"/>
  <c r="CH28" i="59547"/>
  <c r="CH27" i="59547"/>
  <c r="CH26" i="59547"/>
  <c r="CH25" i="59547"/>
  <c r="CH20" i="59547"/>
  <c r="CH18" i="59547"/>
  <c r="CH17" i="59547"/>
  <c r="CH16" i="59547"/>
  <c r="CH15" i="59547"/>
  <c r="CH14" i="59547"/>
  <c r="CH13" i="59547"/>
  <c r="CH12" i="59547"/>
  <c r="CH11" i="59547"/>
  <c r="CH10" i="59547"/>
  <c r="CH9" i="59547"/>
  <c r="CF89" i="59547"/>
  <c r="CF88" i="59547"/>
  <c r="CF85" i="59547"/>
  <c r="CF84" i="59547"/>
  <c r="CF83" i="59547"/>
  <c r="CF78" i="59547"/>
  <c r="CF77" i="59547"/>
  <c r="CF76" i="59547"/>
  <c r="CF67" i="59547"/>
  <c r="CF66" i="59547"/>
  <c r="CF65" i="59547"/>
  <c r="CF64" i="59547"/>
  <c r="CF63" i="59547"/>
  <c r="CF62" i="59547"/>
  <c r="CF61" i="59547"/>
  <c r="CF60" i="59547"/>
  <c r="CF59" i="59547"/>
  <c r="CF58" i="59547"/>
  <c r="CF57" i="59547"/>
  <c r="CF56" i="59547"/>
  <c r="CF55" i="59547"/>
  <c r="CF52" i="59547"/>
  <c r="CF51" i="59547"/>
  <c r="CF50" i="59547"/>
  <c r="CF49" i="59547"/>
  <c r="CF48" i="59547"/>
  <c r="CF47" i="59547"/>
  <c r="CF46" i="59547"/>
  <c r="CF45" i="59547"/>
  <c r="CF35" i="59547"/>
  <c r="CF34" i="59547"/>
  <c r="CF33" i="59547"/>
  <c r="CF32" i="59547"/>
  <c r="CF31" i="59547"/>
  <c r="CF30" i="59547"/>
  <c r="CF29" i="59547"/>
  <c r="CF28" i="59547"/>
  <c r="CF27" i="59547"/>
  <c r="CF26" i="59547"/>
  <c r="CF25" i="59547"/>
  <c r="CF20" i="59547"/>
  <c r="CF18" i="59547"/>
  <c r="CF17" i="59547"/>
  <c r="CF16" i="59547"/>
  <c r="CF15" i="59547"/>
  <c r="CF14" i="59547"/>
  <c r="CF13" i="59547"/>
  <c r="CF12" i="59547"/>
  <c r="CF11" i="59547"/>
  <c r="CF10" i="59547"/>
  <c r="CF9" i="59547"/>
  <c r="CD89" i="59547"/>
  <c r="CD88" i="59547"/>
  <c r="CD85" i="59547"/>
  <c r="CD84" i="59547"/>
  <c r="CD83" i="59547"/>
  <c r="CD78" i="59547"/>
  <c r="CD77" i="59547"/>
  <c r="CD76" i="59547"/>
  <c r="CD67" i="59547"/>
  <c r="CD66" i="59547"/>
  <c r="CD65" i="59547"/>
  <c r="CD64" i="59547"/>
  <c r="CD63" i="59547"/>
  <c r="CD62" i="59547"/>
  <c r="CD61" i="59547"/>
  <c r="CD60" i="59547"/>
  <c r="CD59" i="59547"/>
  <c r="CD58" i="59547"/>
  <c r="CD57" i="59547"/>
  <c r="CD56" i="59547"/>
  <c r="CD55" i="59547"/>
  <c r="CD52" i="59547"/>
  <c r="CD51" i="59547"/>
  <c r="CD50" i="59547"/>
  <c r="CD49" i="59547"/>
  <c r="CD48" i="59547"/>
  <c r="CD47" i="59547"/>
  <c r="CD46" i="59547"/>
  <c r="CD45" i="59547"/>
  <c r="CD35" i="59547"/>
  <c r="CD34" i="59547"/>
  <c r="CD33" i="59547"/>
  <c r="CD32" i="59547"/>
  <c r="CD31" i="59547"/>
  <c r="CD30" i="59547"/>
  <c r="CD29" i="59547"/>
  <c r="CD28" i="59547"/>
  <c r="CD27" i="59547"/>
  <c r="CD26" i="59547"/>
  <c r="CD25" i="59547"/>
  <c r="CD20" i="59547"/>
  <c r="CD18" i="59547"/>
  <c r="CD17" i="59547"/>
  <c r="CD16" i="59547"/>
  <c r="CD15" i="59547"/>
  <c r="CD14" i="59547"/>
  <c r="CD13" i="59547"/>
  <c r="CD12" i="59547"/>
  <c r="CD11" i="59547"/>
  <c r="CD10" i="59547"/>
  <c r="CD9" i="59547"/>
  <c r="CB89" i="59547"/>
  <c r="CB88" i="59547"/>
  <c r="CB85" i="59547"/>
  <c r="CB84" i="59547"/>
  <c r="CB83" i="59547"/>
  <c r="CB78" i="59547"/>
  <c r="CB77" i="59547"/>
  <c r="CB76" i="59547"/>
  <c r="CB67" i="59547"/>
  <c r="CB66" i="59547"/>
  <c r="CB65" i="59547"/>
  <c r="CB64" i="59547"/>
  <c r="CB63" i="59547"/>
  <c r="CB62" i="59547"/>
  <c r="CB61" i="59547"/>
  <c r="CB60" i="59547"/>
  <c r="CB59" i="59547"/>
  <c r="CB58" i="59547"/>
  <c r="CB57" i="59547"/>
  <c r="CB56" i="59547"/>
  <c r="CB55" i="59547"/>
  <c r="CB52" i="59547"/>
  <c r="CB51" i="59547"/>
  <c r="CB50" i="59547"/>
  <c r="CB49" i="59547"/>
  <c r="CB48" i="59547"/>
  <c r="CB47" i="59547"/>
  <c r="CB46" i="59547"/>
  <c r="CB45" i="59547"/>
  <c r="CB35" i="59547"/>
  <c r="CB34" i="59547"/>
  <c r="CB33" i="59547"/>
  <c r="CB32" i="59547"/>
  <c r="CB31" i="59547"/>
  <c r="CB30" i="59547"/>
  <c r="CB29" i="59547"/>
  <c r="CB28" i="59547"/>
  <c r="CB27" i="59547"/>
  <c r="CB26" i="59547"/>
  <c r="CB25" i="59547"/>
  <c r="CB20" i="59547"/>
  <c r="CB18" i="59547"/>
  <c r="CB17" i="59547"/>
  <c r="CB16" i="59547"/>
  <c r="CB15" i="59547"/>
  <c r="CB14" i="59547"/>
  <c r="CB13" i="59547"/>
  <c r="CB12" i="59547"/>
  <c r="CB11" i="59547"/>
  <c r="CB10" i="59547"/>
  <c r="CB9" i="59547"/>
  <c r="BZ89" i="59547"/>
  <c r="BZ88" i="59547"/>
  <c r="BZ85" i="59547"/>
  <c r="BZ84" i="59547"/>
  <c r="BZ83" i="59547"/>
  <c r="BZ78" i="59547"/>
  <c r="BZ77" i="59547"/>
  <c r="BZ76" i="59547"/>
  <c r="BZ67" i="59547"/>
  <c r="BZ66" i="59547"/>
  <c r="BZ65" i="59547"/>
  <c r="BZ64" i="59547"/>
  <c r="BZ63" i="59547"/>
  <c r="BZ62" i="59547"/>
  <c r="BZ61" i="59547"/>
  <c r="BZ60" i="59547"/>
  <c r="BZ59" i="59547"/>
  <c r="BZ58" i="59547"/>
  <c r="BZ57" i="59547"/>
  <c r="BZ56" i="59547"/>
  <c r="BZ55" i="59547"/>
  <c r="BZ52" i="59547"/>
  <c r="BZ51" i="59547"/>
  <c r="BZ50" i="59547"/>
  <c r="BZ49" i="59547"/>
  <c r="BZ48" i="59547"/>
  <c r="BZ47" i="59547"/>
  <c r="BZ46" i="59547"/>
  <c r="BZ45" i="59547"/>
  <c r="BZ35" i="59547"/>
  <c r="BZ34" i="59547"/>
  <c r="BZ33" i="59547"/>
  <c r="BZ32" i="59547"/>
  <c r="BZ31" i="59547"/>
  <c r="BZ30" i="59547"/>
  <c r="BZ29" i="59547"/>
  <c r="BZ28" i="59547"/>
  <c r="BZ27" i="59547"/>
  <c r="BZ26" i="59547"/>
  <c r="BZ25" i="59547"/>
  <c r="BZ20" i="59547"/>
  <c r="BZ18" i="59547"/>
  <c r="BZ17" i="59547"/>
  <c r="BZ16" i="59547"/>
  <c r="BZ15" i="59547"/>
  <c r="BZ14" i="59547"/>
  <c r="BZ13" i="59547"/>
  <c r="BZ12" i="59547"/>
  <c r="BZ11" i="59547"/>
  <c r="BZ10" i="59547"/>
  <c r="BZ9" i="59547"/>
  <c r="BX89" i="59547"/>
  <c r="BX88" i="59547"/>
  <c r="BX85" i="59547"/>
  <c r="BX84" i="59547"/>
  <c r="BX83" i="59547"/>
  <c r="BX78" i="59547"/>
  <c r="BX77" i="59547"/>
  <c r="BX76" i="59547"/>
  <c r="BX67" i="59547"/>
  <c r="BX66" i="59547"/>
  <c r="BX65" i="59547"/>
  <c r="BX64" i="59547"/>
  <c r="BX63" i="59547"/>
  <c r="BX62" i="59547"/>
  <c r="BX61" i="59547"/>
  <c r="BX60" i="59547"/>
  <c r="BX59" i="59547"/>
  <c r="BX58" i="59547"/>
  <c r="BX57" i="59547"/>
  <c r="BX56" i="59547"/>
  <c r="BX55" i="59547"/>
  <c r="BX52" i="59547"/>
  <c r="BX51" i="59547"/>
  <c r="BX50" i="59547"/>
  <c r="BX49" i="59547"/>
  <c r="BX48" i="59547"/>
  <c r="BX47" i="59547"/>
  <c r="BX46" i="59547"/>
  <c r="BX45" i="59547"/>
  <c r="BX35" i="59547"/>
  <c r="BX34" i="59547"/>
  <c r="BX33" i="59547"/>
  <c r="BX32" i="59547"/>
  <c r="BX31" i="59547"/>
  <c r="BX30" i="59547"/>
  <c r="BX29" i="59547"/>
  <c r="BX28" i="59547"/>
  <c r="BX27" i="59547"/>
  <c r="BX26" i="59547"/>
  <c r="BX25" i="59547"/>
  <c r="BX20" i="59547"/>
  <c r="BX18" i="59547"/>
  <c r="BX17" i="59547"/>
  <c r="BX16" i="59547"/>
  <c r="BX15" i="59547"/>
  <c r="BX14" i="59547"/>
  <c r="BX13" i="59547"/>
  <c r="BX12" i="59547"/>
  <c r="BX11" i="59547"/>
  <c r="BX10" i="59547"/>
  <c r="BX9" i="59547"/>
  <c r="BV20" i="59547"/>
  <c r="BV89" i="59547"/>
  <c r="BV88" i="59547"/>
  <c r="BV85" i="59547"/>
  <c r="BV84" i="59547"/>
  <c r="BV83" i="59547"/>
  <c r="BV78" i="59547"/>
  <c r="BV77" i="59547"/>
  <c r="BV76" i="59547"/>
  <c r="BV67" i="59547"/>
  <c r="BV66" i="59547"/>
  <c r="BV65" i="59547"/>
  <c r="BV64" i="59547"/>
  <c r="BV63" i="59547"/>
  <c r="BV62" i="59547"/>
  <c r="BV61" i="59547"/>
  <c r="BV60" i="59547"/>
  <c r="BV59" i="59547"/>
  <c r="BV58" i="59547"/>
  <c r="BV57" i="59547"/>
  <c r="BV56" i="59547"/>
  <c r="BV55" i="59547"/>
  <c r="BV52" i="59547"/>
  <c r="BV51" i="59547"/>
  <c r="BV50" i="59547"/>
  <c r="BV49" i="59547"/>
  <c r="BV48" i="59547"/>
  <c r="BV47" i="59547"/>
  <c r="BV46" i="59547"/>
  <c r="BV45" i="59547"/>
  <c r="BV35" i="59547"/>
  <c r="BV34" i="59547"/>
  <c r="BV33" i="59547"/>
  <c r="BV32" i="59547"/>
  <c r="BV31" i="59547"/>
  <c r="BV30" i="59547"/>
  <c r="BV29" i="59547"/>
  <c r="BV28" i="59547"/>
  <c r="BV27" i="59547"/>
  <c r="BV26" i="59547"/>
  <c r="BV25" i="59547"/>
  <c r="BV18" i="59547"/>
  <c r="BV17" i="59547"/>
  <c r="BV16" i="59547"/>
  <c r="BV15" i="59547"/>
  <c r="BV14" i="59547"/>
  <c r="BV13" i="59547"/>
  <c r="BV12" i="59547"/>
  <c r="BV11" i="59547"/>
  <c r="BV10" i="59547"/>
  <c r="BI89" i="59547"/>
  <c r="BI88" i="59547"/>
  <c r="BI85" i="59547"/>
  <c r="BI84" i="59547"/>
  <c r="BI83" i="59547"/>
  <c r="BI78" i="59547"/>
  <c r="BI77" i="59547"/>
  <c r="BI76" i="59547"/>
  <c r="BI67" i="59547"/>
  <c r="BI66" i="59547"/>
  <c r="BI65" i="59547"/>
  <c r="BI64" i="59547"/>
  <c r="BI63" i="59547"/>
  <c r="BI62" i="59547"/>
  <c r="BI61" i="59547"/>
  <c r="BI60" i="59547"/>
  <c r="BI59" i="59547"/>
  <c r="BI58" i="59547"/>
  <c r="BI57" i="59547"/>
  <c r="BI56" i="59547"/>
  <c r="BI55" i="59547"/>
  <c r="BI52" i="59547"/>
  <c r="BI51" i="59547"/>
  <c r="BI50" i="59547"/>
  <c r="BI49" i="59547"/>
  <c r="BI48" i="59547"/>
  <c r="BI47" i="59547"/>
  <c r="BI46" i="59547"/>
  <c r="BI45" i="59547"/>
  <c r="BI35" i="59547"/>
  <c r="BI34" i="59547"/>
  <c r="BI33" i="59547"/>
  <c r="BI32" i="59547"/>
  <c r="BI31" i="59547"/>
  <c r="BI30" i="59547"/>
  <c r="BI29" i="59547"/>
  <c r="BI28" i="59547"/>
  <c r="BI27" i="59547"/>
  <c r="BI26" i="59547"/>
  <c r="BI25" i="59547"/>
  <c r="BI20" i="59547"/>
  <c r="BI18" i="59547"/>
  <c r="BI17" i="59547"/>
  <c r="BI16" i="59547"/>
  <c r="BI15" i="59547"/>
  <c r="BI14" i="59547"/>
  <c r="BI13" i="59547"/>
  <c r="BI12" i="59547"/>
  <c r="BI11" i="59547"/>
  <c r="BI10" i="59547"/>
  <c r="BI9" i="59547"/>
  <c r="BG89" i="59547"/>
  <c r="BG88" i="59547"/>
  <c r="BG85" i="59547"/>
  <c r="BG84" i="59547"/>
  <c r="BG83" i="59547"/>
  <c r="BG78" i="59547"/>
  <c r="BG77" i="59547"/>
  <c r="BG76" i="59547"/>
  <c r="BG67" i="59547"/>
  <c r="BG66" i="59547"/>
  <c r="BG65" i="59547"/>
  <c r="BG64" i="59547"/>
  <c r="BG63" i="59547"/>
  <c r="BG62" i="59547"/>
  <c r="BG61" i="59547"/>
  <c r="BG60" i="59547"/>
  <c r="BG59" i="59547"/>
  <c r="BG58" i="59547"/>
  <c r="BG57" i="59547"/>
  <c r="BG56" i="59547"/>
  <c r="BG55" i="59547"/>
  <c r="BG52" i="59547"/>
  <c r="BG51" i="59547"/>
  <c r="BG50" i="59547"/>
  <c r="BG49" i="59547"/>
  <c r="BG48" i="59547"/>
  <c r="BG47" i="59547"/>
  <c r="BG46" i="59547"/>
  <c r="BG45" i="59547"/>
  <c r="BG35" i="59547"/>
  <c r="BG34" i="59547"/>
  <c r="BG33" i="59547"/>
  <c r="BG32" i="59547"/>
  <c r="BG31" i="59547"/>
  <c r="BG30" i="59547"/>
  <c r="BG29" i="59547"/>
  <c r="BG28" i="59547"/>
  <c r="BG27" i="59547"/>
  <c r="BG26" i="59547"/>
  <c r="BG25" i="59547"/>
  <c r="BG20" i="59547"/>
  <c r="BG18" i="59547"/>
  <c r="BG17" i="59547"/>
  <c r="BG16" i="59547"/>
  <c r="BG15" i="59547"/>
  <c r="BG14" i="59547"/>
  <c r="BG13" i="59547"/>
  <c r="BG12" i="59547"/>
  <c r="BG11" i="59547"/>
  <c r="BG10" i="59547"/>
  <c r="BG9" i="59547"/>
  <c r="BE89" i="59547"/>
  <c r="BE88" i="59547"/>
  <c r="BE85" i="59547"/>
  <c r="BE84" i="59547"/>
  <c r="BE83" i="59547"/>
  <c r="BE78" i="59547"/>
  <c r="BE77" i="59547"/>
  <c r="BE76" i="59547"/>
  <c r="BE67" i="59547"/>
  <c r="BE66" i="59547"/>
  <c r="BE65" i="59547"/>
  <c r="BE64" i="59547"/>
  <c r="BE63" i="59547"/>
  <c r="BE62" i="59547"/>
  <c r="BE61" i="59547"/>
  <c r="BE60" i="59547"/>
  <c r="BE59" i="59547"/>
  <c r="BE58" i="59547"/>
  <c r="BE57" i="59547"/>
  <c r="BE56" i="59547"/>
  <c r="BE55" i="59547"/>
  <c r="BE52" i="59547"/>
  <c r="BE51" i="59547"/>
  <c r="BE50" i="59547"/>
  <c r="BE49" i="59547"/>
  <c r="BE48" i="59547"/>
  <c r="BE47" i="59547"/>
  <c r="BE46" i="59547"/>
  <c r="BE45" i="59547"/>
  <c r="BE35" i="59547"/>
  <c r="BE34" i="59547"/>
  <c r="BE33" i="59547"/>
  <c r="BE32" i="59547"/>
  <c r="BE31" i="59547"/>
  <c r="BE30" i="59547"/>
  <c r="BE29" i="59547"/>
  <c r="BE28" i="59547"/>
  <c r="BE27" i="59547"/>
  <c r="BE26" i="59547"/>
  <c r="BE25" i="59547"/>
  <c r="BE20" i="59547"/>
  <c r="BE18" i="59547"/>
  <c r="BE17" i="59547"/>
  <c r="BE16" i="59547"/>
  <c r="BE15" i="59547"/>
  <c r="BE14" i="59547"/>
  <c r="BE13" i="59547"/>
  <c r="BE12" i="59547"/>
  <c r="BE11" i="59547"/>
  <c r="BE10" i="59547"/>
  <c r="BE9" i="59547"/>
  <c r="BC89" i="59547"/>
  <c r="BC88" i="59547"/>
  <c r="BC85" i="59547"/>
  <c r="BC84" i="59547"/>
  <c r="BC83" i="59547"/>
  <c r="BC78" i="59547"/>
  <c r="BC77" i="59547"/>
  <c r="BC76" i="59547"/>
  <c r="BC67" i="59547"/>
  <c r="BC66" i="59547"/>
  <c r="BC65" i="59547"/>
  <c r="BC64" i="59547"/>
  <c r="BC63" i="59547"/>
  <c r="BC62" i="59547"/>
  <c r="BC61" i="59547"/>
  <c r="BC60" i="59547"/>
  <c r="BC59" i="59547"/>
  <c r="BC58" i="59547"/>
  <c r="BC57" i="59547"/>
  <c r="BC56" i="59547"/>
  <c r="BC55" i="59547"/>
  <c r="BC52" i="59547"/>
  <c r="BC51" i="59547"/>
  <c r="BC50" i="59547"/>
  <c r="BC49" i="59547"/>
  <c r="BC48" i="59547"/>
  <c r="BC47" i="59547"/>
  <c r="BC46" i="59547"/>
  <c r="BC45" i="59547"/>
  <c r="BC35" i="59547"/>
  <c r="BC34" i="59547"/>
  <c r="BC33" i="59547"/>
  <c r="BC32" i="59547"/>
  <c r="BC31" i="59547"/>
  <c r="BC30" i="59547"/>
  <c r="BC29" i="59547"/>
  <c r="BC28" i="59547"/>
  <c r="BC27" i="59547"/>
  <c r="BC26" i="59547"/>
  <c r="BC25" i="59547"/>
  <c r="BC20" i="59547"/>
  <c r="BC18" i="59547"/>
  <c r="BC17" i="59547"/>
  <c r="BC16" i="59547"/>
  <c r="BC15" i="59547"/>
  <c r="BC14" i="59547"/>
  <c r="BC13" i="59547"/>
  <c r="BC12" i="59547"/>
  <c r="BC11" i="59547"/>
  <c r="BC10" i="59547"/>
  <c r="BC9" i="59547"/>
  <c r="BA89" i="59547"/>
  <c r="BA88" i="59547"/>
  <c r="BA85" i="59547"/>
  <c r="BA84" i="59547"/>
  <c r="BA83" i="59547"/>
  <c r="BA78" i="59547"/>
  <c r="BA77" i="59547"/>
  <c r="BA76" i="59547"/>
  <c r="BA67" i="59547"/>
  <c r="BA66" i="59547"/>
  <c r="BA65" i="59547"/>
  <c r="BA64" i="59547"/>
  <c r="BA63" i="59547"/>
  <c r="BA62" i="59547"/>
  <c r="BA61" i="59547"/>
  <c r="BA60" i="59547"/>
  <c r="BA59" i="59547"/>
  <c r="BA58" i="59547"/>
  <c r="BA57" i="59547"/>
  <c r="BA56" i="59547"/>
  <c r="BA55" i="59547"/>
  <c r="BA52" i="59547"/>
  <c r="BA51" i="59547"/>
  <c r="BA50" i="59547"/>
  <c r="BA49" i="59547"/>
  <c r="BA48" i="59547"/>
  <c r="BA47" i="59547"/>
  <c r="BA46" i="59547"/>
  <c r="BA45" i="59547"/>
  <c r="BA35" i="59547"/>
  <c r="BA34" i="59547"/>
  <c r="BA33" i="59547"/>
  <c r="BA32" i="59547"/>
  <c r="BA31" i="59547"/>
  <c r="BA30" i="59547"/>
  <c r="BA29" i="59547"/>
  <c r="BA28" i="59547"/>
  <c r="BA27" i="59547"/>
  <c r="BA26" i="59547"/>
  <c r="BA25" i="59547"/>
  <c r="BA20" i="59547"/>
  <c r="BA18" i="59547"/>
  <c r="BA17" i="59547"/>
  <c r="BA16" i="59547"/>
  <c r="BA15" i="59547"/>
  <c r="BA14" i="59547"/>
  <c r="BA13" i="59547"/>
  <c r="BA12" i="59547"/>
  <c r="BA11" i="59547"/>
  <c r="BA10" i="59547"/>
  <c r="BA9" i="59547"/>
  <c r="AY89" i="59547"/>
  <c r="AY88" i="59547"/>
  <c r="AY85" i="59547"/>
  <c r="AY84" i="59547"/>
  <c r="AY83" i="59547"/>
  <c r="AY78" i="59547"/>
  <c r="AY77" i="59547"/>
  <c r="AY76" i="59547"/>
  <c r="AY67" i="59547"/>
  <c r="AY66" i="59547"/>
  <c r="AY65" i="59547"/>
  <c r="AY64" i="59547"/>
  <c r="AY63" i="59547"/>
  <c r="AY62" i="59547"/>
  <c r="AY61" i="59547"/>
  <c r="AY60" i="59547"/>
  <c r="AY59" i="59547"/>
  <c r="AY58" i="59547"/>
  <c r="AY57" i="59547"/>
  <c r="AY56" i="59547"/>
  <c r="AY55" i="59547"/>
  <c r="AY52" i="59547"/>
  <c r="AY51" i="59547"/>
  <c r="AY50" i="59547"/>
  <c r="AY49" i="59547"/>
  <c r="AY48" i="59547"/>
  <c r="AY47" i="59547"/>
  <c r="AY46" i="59547"/>
  <c r="AY45" i="59547"/>
  <c r="AY35" i="59547"/>
  <c r="AY34" i="59547"/>
  <c r="AY33" i="59547"/>
  <c r="AY32" i="59547"/>
  <c r="AY31" i="59547"/>
  <c r="AY30" i="59547"/>
  <c r="AY29" i="59547"/>
  <c r="AY28" i="59547"/>
  <c r="AY27" i="59547"/>
  <c r="AY26" i="59547"/>
  <c r="AY25" i="59547"/>
  <c r="AY20" i="59547"/>
  <c r="AY18" i="59547"/>
  <c r="AY17" i="59547"/>
  <c r="AY16" i="59547"/>
  <c r="AY15" i="59547"/>
  <c r="AY14" i="59547"/>
  <c r="AY13" i="59547"/>
  <c r="AY12" i="59547"/>
  <c r="AY11" i="59547"/>
  <c r="AY10" i="59547"/>
  <c r="AY9" i="59547"/>
  <c r="AW89" i="59547"/>
  <c r="AW88" i="59547"/>
  <c r="AW85" i="59547"/>
  <c r="AW84" i="59547"/>
  <c r="AW83" i="59547"/>
  <c r="AW78" i="59547"/>
  <c r="AW77" i="59547"/>
  <c r="AW76" i="59547"/>
  <c r="AW67" i="59547"/>
  <c r="AW66" i="59547"/>
  <c r="AW65" i="59547"/>
  <c r="AW64" i="59547"/>
  <c r="AW63" i="59547"/>
  <c r="AW62" i="59547"/>
  <c r="AW61" i="59547"/>
  <c r="AW60" i="59547"/>
  <c r="AW59" i="59547"/>
  <c r="AW58" i="59547"/>
  <c r="AW57" i="59547"/>
  <c r="AW56" i="59547"/>
  <c r="AW55" i="59547"/>
  <c r="AW52" i="59547"/>
  <c r="AW51" i="59547"/>
  <c r="AW50" i="59547"/>
  <c r="AW49" i="59547"/>
  <c r="AW48" i="59547"/>
  <c r="AW47" i="59547"/>
  <c r="AW46" i="59547"/>
  <c r="AW45" i="59547"/>
  <c r="AW35" i="59547"/>
  <c r="AW34" i="59547"/>
  <c r="AW33" i="59547"/>
  <c r="AW32" i="59547"/>
  <c r="AW31" i="59547"/>
  <c r="AW30" i="59547"/>
  <c r="AW29" i="59547"/>
  <c r="AW28" i="59547"/>
  <c r="AW27" i="59547"/>
  <c r="AW26" i="59547"/>
  <c r="AW25" i="59547"/>
  <c r="AW20" i="59547"/>
  <c r="AW18" i="59547"/>
  <c r="AW17" i="59547"/>
  <c r="AW16" i="59547"/>
  <c r="AW15" i="59547"/>
  <c r="AW14" i="59547"/>
  <c r="AW13" i="59547"/>
  <c r="AW12" i="59547"/>
  <c r="AW11" i="59547"/>
  <c r="AW10" i="59547"/>
  <c r="AW9" i="59547"/>
  <c r="AU89" i="59547"/>
  <c r="AU88" i="59547"/>
  <c r="AU85" i="59547"/>
  <c r="AU84" i="59547"/>
  <c r="AU83" i="59547"/>
  <c r="AU78" i="59547"/>
  <c r="AU77" i="59547"/>
  <c r="AU76" i="59547"/>
  <c r="AU67" i="59547"/>
  <c r="AU66" i="59547"/>
  <c r="AU65" i="59547"/>
  <c r="AU64" i="59547"/>
  <c r="AU63" i="59547"/>
  <c r="AU62" i="59547"/>
  <c r="AU61" i="59547"/>
  <c r="AU60" i="59547"/>
  <c r="AU59" i="59547"/>
  <c r="AU58" i="59547"/>
  <c r="AU57" i="59547"/>
  <c r="AU56" i="59547"/>
  <c r="AU55" i="59547"/>
  <c r="AU52" i="59547"/>
  <c r="AU51" i="59547"/>
  <c r="AU50" i="59547"/>
  <c r="AU49" i="59547"/>
  <c r="AU48" i="59547"/>
  <c r="AU47" i="59547"/>
  <c r="AU46" i="59547"/>
  <c r="AU45" i="59547"/>
  <c r="AU35" i="59547"/>
  <c r="AU34" i="59547"/>
  <c r="AU33" i="59547"/>
  <c r="AU32" i="59547"/>
  <c r="AU31" i="59547"/>
  <c r="AU30" i="59547"/>
  <c r="AU29" i="59547"/>
  <c r="AU28" i="59547"/>
  <c r="AU27" i="59547"/>
  <c r="AU26" i="59547"/>
  <c r="AU25" i="59547"/>
  <c r="AU20" i="59547"/>
  <c r="AU18" i="59547"/>
  <c r="AU17" i="59547"/>
  <c r="AU16" i="59547"/>
  <c r="AU15" i="59547"/>
  <c r="AU14" i="59547"/>
  <c r="AU13" i="59547"/>
  <c r="AU12" i="59547"/>
  <c r="AU11" i="59547"/>
  <c r="AU10" i="59547"/>
  <c r="AU9" i="59547"/>
  <c r="AS89" i="59547"/>
  <c r="AS88" i="59547"/>
  <c r="AS85" i="59547"/>
  <c r="AS84" i="59547"/>
  <c r="AS83" i="59547"/>
  <c r="AS78" i="59547"/>
  <c r="AS77" i="59547"/>
  <c r="AS76" i="59547"/>
  <c r="AS67" i="59547"/>
  <c r="AS66" i="59547"/>
  <c r="AS65" i="59547"/>
  <c r="AS64" i="59547"/>
  <c r="AS63" i="59547"/>
  <c r="AS62" i="59547"/>
  <c r="AS61" i="59547"/>
  <c r="AS60" i="59547"/>
  <c r="AS59" i="59547"/>
  <c r="AS58" i="59547"/>
  <c r="AS57" i="59547"/>
  <c r="AS56" i="59547"/>
  <c r="AS55" i="59547"/>
  <c r="AS52" i="59547"/>
  <c r="AS51" i="59547"/>
  <c r="AS50" i="59547"/>
  <c r="AS49" i="59547"/>
  <c r="AS48" i="59547"/>
  <c r="AS47" i="59547"/>
  <c r="AS46" i="59547"/>
  <c r="AS45" i="59547"/>
  <c r="AS35" i="59547"/>
  <c r="AS34" i="59547"/>
  <c r="AS33" i="59547"/>
  <c r="AS32" i="59547"/>
  <c r="AS31" i="59547"/>
  <c r="AS30" i="59547"/>
  <c r="AS29" i="59547"/>
  <c r="AS28" i="59547"/>
  <c r="AS27" i="59547"/>
  <c r="AS26" i="59547"/>
  <c r="AS25" i="59547"/>
  <c r="AS20" i="59547"/>
  <c r="AS18" i="59547"/>
  <c r="AS17" i="59547"/>
  <c r="AS16" i="59547"/>
  <c r="AS15" i="59547"/>
  <c r="AS14" i="59547"/>
  <c r="AS13" i="59547"/>
  <c r="AS12" i="59547"/>
  <c r="AS11" i="59547"/>
  <c r="AS10" i="59547"/>
  <c r="AS9" i="59547"/>
  <c r="AQ89" i="59547"/>
  <c r="AQ88" i="59547"/>
  <c r="AQ85" i="59547"/>
  <c r="AQ84" i="59547"/>
  <c r="AQ83" i="59547"/>
  <c r="AQ78" i="59547"/>
  <c r="AQ77" i="59547"/>
  <c r="AQ76" i="59547"/>
  <c r="AQ67" i="59547"/>
  <c r="AQ66" i="59547"/>
  <c r="AQ65" i="59547"/>
  <c r="AQ64" i="59547"/>
  <c r="AQ63" i="59547"/>
  <c r="AQ62" i="59547"/>
  <c r="AQ61" i="59547"/>
  <c r="AQ60" i="59547"/>
  <c r="AQ59" i="59547"/>
  <c r="AQ58" i="59547"/>
  <c r="AQ57" i="59547"/>
  <c r="AQ56" i="59547"/>
  <c r="AQ55" i="59547"/>
  <c r="AQ52" i="59547"/>
  <c r="AQ51" i="59547"/>
  <c r="AQ50" i="59547"/>
  <c r="AQ49" i="59547"/>
  <c r="AQ48" i="59547"/>
  <c r="AQ47" i="59547"/>
  <c r="AQ46" i="59547"/>
  <c r="AQ45" i="59547"/>
  <c r="AQ35" i="59547"/>
  <c r="AQ34" i="59547"/>
  <c r="AQ33" i="59547"/>
  <c r="AQ32" i="59547"/>
  <c r="AQ31" i="59547"/>
  <c r="AQ30" i="59547"/>
  <c r="AQ29" i="59547"/>
  <c r="AQ28" i="59547"/>
  <c r="AQ27" i="59547"/>
  <c r="AQ26" i="59547"/>
  <c r="AQ25" i="59547"/>
  <c r="AQ20" i="59547"/>
  <c r="AQ18" i="59547"/>
  <c r="AQ17" i="59547"/>
  <c r="AQ16" i="59547"/>
  <c r="AQ15" i="59547"/>
  <c r="AQ14" i="59547"/>
  <c r="AQ13" i="59547"/>
  <c r="AQ12" i="59547"/>
  <c r="AQ11" i="59547"/>
  <c r="AQ10" i="59547"/>
  <c r="AQ9" i="59547"/>
  <c r="AO89" i="59547"/>
  <c r="AO88" i="59547"/>
  <c r="AO85" i="59547"/>
  <c r="AO84" i="59547"/>
  <c r="AO83" i="59547"/>
  <c r="AO78" i="59547"/>
  <c r="AO77" i="59547"/>
  <c r="AO76" i="59547"/>
  <c r="AO67" i="59547"/>
  <c r="AO66" i="59547"/>
  <c r="AO65" i="59547"/>
  <c r="AO64" i="59547"/>
  <c r="AO63" i="59547"/>
  <c r="AO62" i="59547"/>
  <c r="AO61" i="59547"/>
  <c r="AO60" i="59547"/>
  <c r="AO59" i="59547"/>
  <c r="AO58" i="59547"/>
  <c r="AO57" i="59547"/>
  <c r="AO56" i="59547"/>
  <c r="AO55" i="59547"/>
  <c r="AO52" i="59547"/>
  <c r="AO51" i="59547"/>
  <c r="AO50" i="59547"/>
  <c r="AO49" i="59547"/>
  <c r="AO48" i="59547"/>
  <c r="AO47" i="59547"/>
  <c r="AO46" i="59547"/>
  <c r="AO45" i="59547"/>
  <c r="AO35" i="59547"/>
  <c r="AO34" i="59547"/>
  <c r="AO33" i="59547"/>
  <c r="AO32" i="59547"/>
  <c r="AO31" i="59547"/>
  <c r="AO30" i="59547"/>
  <c r="AO29" i="59547"/>
  <c r="AO28" i="59547"/>
  <c r="AO27" i="59547"/>
  <c r="AO26" i="59547"/>
  <c r="AO25" i="59547"/>
  <c r="AO20" i="59547"/>
  <c r="AO18" i="59547"/>
  <c r="AO17" i="59547"/>
  <c r="AO16" i="59547"/>
  <c r="AO15" i="59547"/>
  <c r="AO14" i="59547"/>
  <c r="AO13" i="59547"/>
  <c r="AO12" i="59547"/>
  <c r="AO11" i="59547"/>
  <c r="AO10" i="59547"/>
  <c r="AO9" i="59547"/>
  <c r="AM20" i="59547"/>
  <c r="AM89" i="59547"/>
  <c r="AM88" i="59547"/>
  <c r="AM85" i="59547"/>
  <c r="AM84" i="59547"/>
  <c r="AM83" i="59547"/>
  <c r="AM78" i="59547"/>
  <c r="AM77" i="59547"/>
  <c r="AM76" i="59547"/>
  <c r="AM67" i="59547"/>
  <c r="AM66" i="59547"/>
  <c r="AM65" i="59547"/>
  <c r="AM64" i="59547"/>
  <c r="AM63" i="59547"/>
  <c r="AM62" i="59547"/>
  <c r="AM61" i="59547"/>
  <c r="AM60" i="59547"/>
  <c r="AM59" i="59547"/>
  <c r="AM58" i="59547"/>
  <c r="AM57" i="59547"/>
  <c r="AM56" i="59547"/>
  <c r="AM55" i="59547"/>
  <c r="AM52" i="59547"/>
  <c r="AM51" i="59547"/>
  <c r="AM50" i="59547"/>
  <c r="AM49" i="59547"/>
  <c r="AM48" i="59547"/>
  <c r="AM47" i="59547"/>
  <c r="AM46" i="59547"/>
  <c r="AM45" i="59547"/>
  <c r="AM35" i="59547"/>
  <c r="AM34" i="59547"/>
  <c r="AM33" i="59547"/>
  <c r="AM32" i="59547"/>
  <c r="AM31" i="59547"/>
  <c r="AM30" i="59547"/>
  <c r="AM29" i="59547"/>
  <c r="AM28" i="59547"/>
  <c r="AM27" i="59547"/>
  <c r="AM26" i="59547"/>
  <c r="AM25" i="59547"/>
  <c r="AM18" i="59547"/>
  <c r="AM17" i="59547"/>
  <c r="AM16" i="59547"/>
  <c r="AM15" i="59547"/>
  <c r="AM14" i="59547"/>
  <c r="AM13" i="59547"/>
  <c r="AM12" i="59547"/>
  <c r="AM11" i="59547"/>
  <c r="AM10" i="59547"/>
  <c r="Z89" i="59547"/>
  <c r="Z88" i="59547"/>
  <c r="Z85" i="59547"/>
  <c r="Z84" i="59547"/>
  <c r="Z83" i="59547"/>
  <c r="Z78" i="59547"/>
  <c r="Z77" i="59547"/>
  <c r="Z76" i="59547"/>
  <c r="Z67" i="59547"/>
  <c r="Z66" i="59547"/>
  <c r="Z65" i="59547"/>
  <c r="Z64" i="59547"/>
  <c r="Z63" i="59547"/>
  <c r="Z62" i="59547"/>
  <c r="Z61" i="59547"/>
  <c r="Z60" i="59547"/>
  <c r="Z59" i="59547"/>
  <c r="Z58" i="59547"/>
  <c r="Z57" i="59547"/>
  <c r="Z56" i="59547"/>
  <c r="Z52" i="59547"/>
  <c r="Z51" i="59547"/>
  <c r="Z50" i="59547"/>
  <c r="Z49" i="59547"/>
  <c r="Z48" i="59547"/>
  <c r="Z47" i="59547"/>
  <c r="Z46" i="59547"/>
  <c r="Z45" i="59547"/>
  <c r="Z35" i="59547"/>
  <c r="Z34" i="59547"/>
  <c r="Z33" i="59547"/>
  <c r="Z32" i="59547"/>
  <c r="Z31" i="59547"/>
  <c r="Z30" i="59547"/>
  <c r="Z29" i="59547"/>
  <c r="Z28" i="59547"/>
  <c r="Z27" i="59547"/>
  <c r="Z26" i="59547"/>
  <c r="Z20" i="59547"/>
  <c r="Z18" i="59547"/>
  <c r="Z17" i="59547"/>
  <c r="Z16" i="59547"/>
  <c r="Z15" i="59547"/>
  <c r="Z14" i="59547"/>
  <c r="Z13" i="59547"/>
  <c r="Z12" i="59547"/>
  <c r="Z11" i="59547"/>
  <c r="Z10" i="59547"/>
  <c r="X89" i="59547"/>
  <c r="X88" i="59547"/>
  <c r="X85" i="59547"/>
  <c r="X84" i="59547"/>
  <c r="X83" i="59547"/>
  <c r="X78" i="59547"/>
  <c r="X77" i="59547"/>
  <c r="X76" i="59547"/>
  <c r="X67" i="59547"/>
  <c r="X66" i="59547"/>
  <c r="X65" i="59547"/>
  <c r="X64" i="59547"/>
  <c r="X63" i="59547"/>
  <c r="X62" i="59547"/>
  <c r="X61" i="59547"/>
  <c r="X60" i="59547"/>
  <c r="X59" i="59547"/>
  <c r="X58" i="59547"/>
  <c r="X57" i="59547"/>
  <c r="X56" i="59547"/>
  <c r="X52" i="59547"/>
  <c r="X51" i="59547"/>
  <c r="X50" i="59547"/>
  <c r="X49" i="59547"/>
  <c r="X48" i="59547"/>
  <c r="X47" i="59547"/>
  <c r="X46" i="59547"/>
  <c r="X45" i="59547"/>
  <c r="X35" i="59547"/>
  <c r="X34" i="59547"/>
  <c r="X33" i="59547"/>
  <c r="X32" i="59547"/>
  <c r="X31" i="59547"/>
  <c r="X30" i="59547"/>
  <c r="X29" i="59547"/>
  <c r="X28" i="59547"/>
  <c r="X27" i="59547"/>
  <c r="X26" i="59547"/>
  <c r="X20" i="59547"/>
  <c r="X18" i="59547"/>
  <c r="X17" i="59547"/>
  <c r="X16" i="59547"/>
  <c r="X15" i="59547"/>
  <c r="X14" i="59547"/>
  <c r="X13" i="59547"/>
  <c r="X12" i="59547"/>
  <c r="X11" i="59547"/>
  <c r="X10" i="59547"/>
  <c r="V89" i="59547"/>
  <c r="V88" i="59547"/>
  <c r="V85" i="59547"/>
  <c r="V84" i="59547"/>
  <c r="V83" i="59547"/>
  <c r="V78" i="59547"/>
  <c r="V77" i="59547"/>
  <c r="V76" i="59547"/>
  <c r="V67" i="59547"/>
  <c r="V66" i="59547"/>
  <c r="V65" i="59547"/>
  <c r="V64" i="59547"/>
  <c r="V63" i="59547"/>
  <c r="V62" i="59547"/>
  <c r="V61" i="59547"/>
  <c r="V60" i="59547"/>
  <c r="V59" i="59547"/>
  <c r="V58" i="59547"/>
  <c r="V57" i="59547"/>
  <c r="V56" i="59547"/>
  <c r="V52" i="59547"/>
  <c r="V51" i="59547"/>
  <c r="V50" i="59547"/>
  <c r="V49" i="59547"/>
  <c r="V48" i="59547"/>
  <c r="V47" i="59547"/>
  <c r="V46" i="59547"/>
  <c r="V45" i="59547"/>
  <c r="V35" i="59547"/>
  <c r="V34" i="59547"/>
  <c r="V33" i="59547"/>
  <c r="V32" i="59547"/>
  <c r="V31" i="59547"/>
  <c r="V30" i="59547"/>
  <c r="V29" i="59547"/>
  <c r="V28" i="59547"/>
  <c r="V27" i="59547"/>
  <c r="V26" i="59547"/>
  <c r="V20" i="59547"/>
  <c r="V18" i="59547"/>
  <c r="V17" i="59547"/>
  <c r="V16" i="59547"/>
  <c r="V15" i="59547"/>
  <c r="V14" i="59547"/>
  <c r="V13" i="59547"/>
  <c r="V12" i="59547"/>
  <c r="V11" i="59547"/>
  <c r="V10" i="59547"/>
  <c r="T89" i="59547"/>
  <c r="T88" i="59547"/>
  <c r="T85" i="59547"/>
  <c r="T84" i="59547"/>
  <c r="T83" i="59547"/>
  <c r="T78" i="59547"/>
  <c r="T77" i="59547"/>
  <c r="T76" i="59547"/>
  <c r="T67" i="59547"/>
  <c r="T66" i="59547"/>
  <c r="T65" i="59547"/>
  <c r="T64" i="59547"/>
  <c r="T63" i="59547"/>
  <c r="T62" i="59547"/>
  <c r="T61" i="59547"/>
  <c r="T60" i="59547"/>
  <c r="T59" i="59547"/>
  <c r="T58" i="59547"/>
  <c r="T57" i="59547"/>
  <c r="T56" i="59547"/>
  <c r="T52" i="59547"/>
  <c r="T51" i="59547"/>
  <c r="T50" i="59547"/>
  <c r="T49" i="59547"/>
  <c r="T48" i="59547"/>
  <c r="T47" i="59547"/>
  <c r="T46" i="59547"/>
  <c r="T45" i="59547"/>
  <c r="T35" i="59547"/>
  <c r="T34" i="59547"/>
  <c r="T33" i="59547"/>
  <c r="T32" i="59547"/>
  <c r="T31" i="59547"/>
  <c r="T30" i="59547"/>
  <c r="T29" i="59547"/>
  <c r="T28" i="59547"/>
  <c r="T27" i="59547"/>
  <c r="T26" i="59547"/>
  <c r="T20" i="59547"/>
  <c r="T18" i="59547"/>
  <c r="T17" i="59547"/>
  <c r="T16" i="59547"/>
  <c r="T15" i="59547"/>
  <c r="T14" i="59547"/>
  <c r="T13" i="59547"/>
  <c r="T12" i="59547"/>
  <c r="T11" i="59547"/>
  <c r="T10" i="59547"/>
  <c r="R89" i="59547"/>
  <c r="R88" i="59547"/>
  <c r="R85" i="59547"/>
  <c r="R84" i="59547"/>
  <c r="R83" i="59547"/>
  <c r="R78" i="59547"/>
  <c r="R77" i="59547"/>
  <c r="R76" i="59547"/>
  <c r="R67" i="59547"/>
  <c r="R66" i="59547"/>
  <c r="R65" i="59547"/>
  <c r="R64" i="59547"/>
  <c r="R63" i="59547"/>
  <c r="R62" i="59547"/>
  <c r="R61" i="59547"/>
  <c r="R60" i="59547"/>
  <c r="R59" i="59547"/>
  <c r="R58" i="59547"/>
  <c r="R57" i="59547"/>
  <c r="R56" i="59547"/>
  <c r="R52" i="59547"/>
  <c r="R51" i="59547"/>
  <c r="R50" i="59547"/>
  <c r="R49" i="59547"/>
  <c r="R48" i="59547"/>
  <c r="R47" i="59547"/>
  <c r="R46" i="59547"/>
  <c r="R45" i="59547"/>
  <c r="R35" i="59547"/>
  <c r="R34" i="59547"/>
  <c r="R33" i="59547"/>
  <c r="R32" i="59547"/>
  <c r="R31" i="59547"/>
  <c r="R30" i="59547"/>
  <c r="R29" i="59547"/>
  <c r="R28" i="59547"/>
  <c r="R27" i="59547"/>
  <c r="R26" i="59547"/>
  <c r="R20" i="59547"/>
  <c r="R18" i="59547"/>
  <c r="R17" i="59547"/>
  <c r="R16" i="59547"/>
  <c r="R15" i="59547"/>
  <c r="R14" i="59547"/>
  <c r="R13" i="59547"/>
  <c r="R12" i="59547"/>
  <c r="R11" i="59547"/>
  <c r="R10" i="59547"/>
  <c r="P89" i="59547"/>
  <c r="P88" i="59547"/>
  <c r="P85" i="59547"/>
  <c r="P84" i="59547"/>
  <c r="P83" i="59547"/>
  <c r="P78" i="59547"/>
  <c r="P77" i="59547"/>
  <c r="P76" i="59547"/>
  <c r="P67" i="59547"/>
  <c r="P66" i="59547"/>
  <c r="P65" i="59547"/>
  <c r="P64" i="59547"/>
  <c r="P63" i="59547"/>
  <c r="P62" i="59547"/>
  <c r="P61" i="59547"/>
  <c r="P60" i="59547"/>
  <c r="P59" i="59547"/>
  <c r="P58" i="59547"/>
  <c r="P57" i="59547"/>
  <c r="P56" i="59547"/>
  <c r="P52" i="59547"/>
  <c r="P51" i="59547"/>
  <c r="P50" i="59547"/>
  <c r="P49" i="59547"/>
  <c r="P48" i="59547"/>
  <c r="P47" i="59547"/>
  <c r="P46" i="59547"/>
  <c r="P45" i="59547"/>
  <c r="P35" i="59547"/>
  <c r="P34" i="59547"/>
  <c r="P33" i="59547"/>
  <c r="P32" i="59547"/>
  <c r="P31" i="59547"/>
  <c r="P30" i="59547"/>
  <c r="P29" i="59547"/>
  <c r="P28" i="59547"/>
  <c r="P27" i="59547"/>
  <c r="P26" i="59547"/>
  <c r="P20" i="59547"/>
  <c r="P18" i="59547"/>
  <c r="P17" i="59547"/>
  <c r="P16" i="59547"/>
  <c r="P15" i="59547"/>
  <c r="P14" i="59547"/>
  <c r="P13" i="59547"/>
  <c r="P12" i="59547"/>
  <c r="P11" i="59547"/>
  <c r="P10" i="59547"/>
  <c r="N89" i="59547"/>
  <c r="N88" i="59547"/>
  <c r="N85" i="59547"/>
  <c r="N84" i="59547"/>
  <c r="N83" i="59547"/>
  <c r="N78" i="59547"/>
  <c r="N77" i="59547"/>
  <c r="N76" i="59547"/>
  <c r="N67" i="59547"/>
  <c r="N66" i="59547"/>
  <c r="N65" i="59547"/>
  <c r="N64" i="59547"/>
  <c r="N63" i="59547"/>
  <c r="N62" i="59547"/>
  <c r="N61" i="59547"/>
  <c r="N60" i="59547"/>
  <c r="N59" i="59547"/>
  <c r="N58" i="59547"/>
  <c r="N57" i="59547"/>
  <c r="N56" i="59547"/>
  <c r="N52" i="59547"/>
  <c r="N51" i="59547"/>
  <c r="N50" i="59547"/>
  <c r="N49" i="59547"/>
  <c r="N48" i="59547"/>
  <c r="N47" i="59547"/>
  <c r="N46" i="59547"/>
  <c r="N45" i="59547"/>
  <c r="N35" i="59547"/>
  <c r="N34" i="59547"/>
  <c r="N33" i="59547"/>
  <c r="N32" i="59547"/>
  <c r="N31" i="59547"/>
  <c r="N30" i="59547"/>
  <c r="N29" i="59547"/>
  <c r="N28" i="59547"/>
  <c r="N27" i="59547"/>
  <c r="N26" i="59547"/>
  <c r="N20" i="59547"/>
  <c r="N18" i="59547"/>
  <c r="N17" i="59547"/>
  <c r="N16" i="59547"/>
  <c r="N15" i="59547"/>
  <c r="N14" i="59547"/>
  <c r="N13" i="59547"/>
  <c r="N12" i="59547"/>
  <c r="N11" i="59547"/>
  <c r="N10" i="59547"/>
  <c r="L89" i="59547"/>
  <c r="L88" i="59547"/>
  <c r="L85" i="59547"/>
  <c r="L84" i="59547"/>
  <c r="L83" i="59547"/>
  <c r="L78" i="59547"/>
  <c r="L77" i="59547"/>
  <c r="L76" i="59547"/>
  <c r="L67" i="59547"/>
  <c r="L66" i="59547"/>
  <c r="L65" i="59547"/>
  <c r="L64" i="59547"/>
  <c r="L63" i="59547"/>
  <c r="L62" i="59547"/>
  <c r="L61" i="59547"/>
  <c r="L60" i="59547"/>
  <c r="L59" i="59547"/>
  <c r="L58" i="59547"/>
  <c r="L57" i="59547"/>
  <c r="L56" i="59547"/>
  <c r="L52" i="59547"/>
  <c r="L51" i="59547"/>
  <c r="L50" i="59547"/>
  <c r="L49" i="59547"/>
  <c r="L48" i="59547"/>
  <c r="L47" i="59547"/>
  <c r="L46" i="59547"/>
  <c r="L45" i="59547"/>
  <c r="L35" i="59547"/>
  <c r="L34" i="59547"/>
  <c r="L33" i="59547"/>
  <c r="L32" i="59547"/>
  <c r="L31" i="59547"/>
  <c r="L30" i="59547"/>
  <c r="L29" i="59547"/>
  <c r="L28" i="59547"/>
  <c r="L27" i="59547"/>
  <c r="L26" i="59547"/>
  <c r="L20" i="59547"/>
  <c r="L18" i="59547"/>
  <c r="L17" i="59547"/>
  <c r="L16" i="59547"/>
  <c r="L15" i="59547"/>
  <c r="L14" i="59547"/>
  <c r="L13" i="59547"/>
  <c r="L12" i="59547"/>
  <c r="L11" i="59547"/>
  <c r="L10" i="59547"/>
  <c r="J89" i="59547"/>
  <c r="J88" i="59547"/>
  <c r="J85" i="59547"/>
  <c r="J84" i="59547"/>
  <c r="J83" i="59547"/>
  <c r="J78" i="59547"/>
  <c r="J77" i="59547"/>
  <c r="J76" i="59547"/>
  <c r="J67" i="59547"/>
  <c r="J66" i="59547"/>
  <c r="J65" i="59547"/>
  <c r="J64" i="59547"/>
  <c r="J63" i="59547"/>
  <c r="J62" i="59547"/>
  <c r="J61" i="59547"/>
  <c r="J60" i="59547"/>
  <c r="J59" i="59547"/>
  <c r="J58" i="59547"/>
  <c r="J57" i="59547"/>
  <c r="J56" i="59547"/>
  <c r="J52" i="59547"/>
  <c r="J51" i="59547"/>
  <c r="J50" i="59547"/>
  <c r="J49" i="59547"/>
  <c r="J48" i="59547"/>
  <c r="J47" i="59547"/>
  <c r="J46" i="59547"/>
  <c r="J45" i="59547"/>
  <c r="J35" i="59547"/>
  <c r="J34" i="59547"/>
  <c r="J33" i="59547"/>
  <c r="J32" i="59547"/>
  <c r="J31" i="59547"/>
  <c r="J30" i="59547"/>
  <c r="J29" i="59547"/>
  <c r="J28" i="59547"/>
  <c r="J27" i="59547"/>
  <c r="J26" i="59547"/>
  <c r="J20" i="59547"/>
  <c r="J18" i="59547"/>
  <c r="J17" i="59547"/>
  <c r="J16" i="59547"/>
  <c r="J15" i="59547"/>
  <c r="J14" i="59547"/>
  <c r="J13" i="59547"/>
  <c r="J12" i="59547"/>
  <c r="J11" i="59547"/>
  <c r="J10" i="59547"/>
  <c r="H89" i="59547"/>
  <c r="H88" i="59547"/>
  <c r="H85" i="59547"/>
  <c r="H84" i="59547"/>
  <c r="H83" i="59547"/>
  <c r="H78" i="59547"/>
  <c r="H77" i="59547"/>
  <c r="H76" i="59547"/>
  <c r="H67" i="59547"/>
  <c r="H66" i="59547"/>
  <c r="H65" i="59547"/>
  <c r="H64" i="59547"/>
  <c r="H63" i="59547"/>
  <c r="H62" i="59547"/>
  <c r="H61" i="59547"/>
  <c r="H60" i="59547"/>
  <c r="H59" i="59547"/>
  <c r="H58" i="59547"/>
  <c r="H57" i="59547"/>
  <c r="H56" i="59547"/>
  <c r="H52" i="59547"/>
  <c r="H51" i="59547"/>
  <c r="H50" i="59547"/>
  <c r="H49" i="59547"/>
  <c r="H48" i="59547"/>
  <c r="H47" i="59547"/>
  <c r="H46" i="59547"/>
  <c r="H45" i="59547"/>
  <c r="H35" i="59547"/>
  <c r="H34" i="59547"/>
  <c r="H33" i="59547"/>
  <c r="H32" i="59547"/>
  <c r="H31" i="59547"/>
  <c r="H30" i="59547"/>
  <c r="H29" i="59547"/>
  <c r="H28" i="59547"/>
  <c r="H27" i="59547"/>
  <c r="H26" i="59547"/>
  <c r="H20" i="59547"/>
  <c r="H18" i="59547"/>
  <c r="H17" i="59547"/>
  <c r="H16" i="59547"/>
  <c r="H15" i="59547"/>
  <c r="H14" i="59547"/>
  <c r="H13" i="59547"/>
  <c r="H12" i="59547"/>
  <c r="H11" i="59547"/>
  <c r="H10" i="59547"/>
  <c r="F89" i="59547"/>
  <c r="F88" i="59547"/>
  <c r="F85" i="59547"/>
  <c r="F84" i="59547"/>
  <c r="F83" i="59547"/>
  <c r="F78" i="59547"/>
  <c r="F77" i="59547"/>
  <c r="F76" i="59547"/>
  <c r="F67" i="59547"/>
  <c r="F66" i="59547"/>
  <c r="F65" i="59547"/>
  <c r="F64" i="59547"/>
  <c r="F63" i="59547"/>
  <c r="F62" i="59547"/>
  <c r="F61" i="59547"/>
  <c r="F60" i="59547"/>
  <c r="F59" i="59547"/>
  <c r="F58" i="59547"/>
  <c r="F57" i="59547"/>
  <c r="F56" i="59547"/>
  <c r="F52" i="59547"/>
  <c r="F51" i="59547"/>
  <c r="F50" i="59547"/>
  <c r="F49" i="59547"/>
  <c r="F48" i="59547"/>
  <c r="F47" i="59547"/>
  <c r="F46" i="59547"/>
  <c r="F45" i="59547"/>
  <c r="F35" i="59547"/>
  <c r="F34" i="59547"/>
  <c r="F33" i="59547"/>
  <c r="F32" i="59547"/>
  <c r="F31" i="59547"/>
  <c r="F30" i="59547"/>
  <c r="F29" i="59547"/>
  <c r="F28" i="59547"/>
  <c r="F27" i="59547"/>
  <c r="F26" i="59547"/>
  <c r="F20" i="59547"/>
  <c r="F18" i="59547"/>
  <c r="F17" i="59547"/>
  <c r="F16" i="59547"/>
  <c r="F15" i="59547"/>
  <c r="F14" i="59547"/>
  <c r="F13" i="59547"/>
  <c r="F12" i="59547"/>
  <c r="F11" i="59547"/>
  <c r="F10" i="59547"/>
  <c r="D20" i="59547" l="1"/>
  <c r="EO24" i="59547"/>
  <c r="EP24" i="59547" s="1"/>
  <c r="EQ24" i="59547"/>
  <c r="ER24" i="59547" s="1"/>
  <c r="ES24" i="59547"/>
  <c r="ET24" i="59547" s="1"/>
  <c r="EU24" i="59547"/>
  <c r="EV24" i="59547" s="1"/>
  <c r="EW24" i="59547"/>
  <c r="EX24" i="59547" s="1"/>
  <c r="EY24" i="59547"/>
  <c r="EZ24" i="59547" s="1"/>
  <c r="FA24" i="59547"/>
  <c r="FB24" i="59547" s="1"/>
  <c r="FC24" i="59547"/>
  <c r="FD24" i="59547" s="1"/>
  <c r="FE24" i="59547"/>
  <c r="FF24" i="59547" s="1"/>
  <c r="FG24" i="59547"/>
  <c r="FH24" i="59547" s="1"/>
  <c r="FI24" i="59547"/>
  <c r="FJ24" i="59547" s="1"/>
  <c r="DF24" i="59547"/>
  <c r="DG24" i="59547" s="1"/>
  <c r="DH24" i="59547"/>
  <c r="DI24" i="59547" s="1"/>
  <c r="DJ24" i="59547"/>
  <c r="DK24" i="59547" s="1"/>
  <c r="DL24" i="59547"/>
  <c r="DM24" i="59547" s="1"/>
  <c r="DN24" i="59547"/>
  <c r="DO24" i="59547" s="1"/>
  <c r="DP24" i="59547"/>
  <c r="DQ24" i="59547" s="1"/>
  <c r="DR24" i="59547"/>
  <c r="DS24" i="59547" s="1"/>
  <c r="DT24" i="59547"/>
  <c r="DU24" i="59547" s="1"/>
  <c r="DV24" i="59547"/>
  <c r="DW24" i="59547" s="1"/>
  <c r="DX24" i="59547"/>
  <c r="DY24" i="59547" s="1"/>
  <c r="DZ24" i="59547"/>
  <c r="EA24" i="59547" s="1"/>
  <c r="BW24" i="59547"/>
  <c r="BX24" i="59547" s="1"/>
  <c r="BY24" i="59547"/>
  <c r="BZ24" i="59547" s="1"/>
  <c r="CA24" i="59547"/>
  <c r="CB24" i="59547" s="1"/>
  <c r="CC24" i="59547"/>
  <c r="CD24" i="59547" s="1"/>
  <c r="CE24" i="59547"/>
  <c r="CF24" i="59547" s="1"/>
  <c r="CG24" i="59547"/>
  <c r="CH24" i="59547" s="1"/>
  <c r="CI24" i="59547"/>
  <c r="CJ24" i="59547" s="1"/>
  <c r="CK24" i="59547"/>
  <c r="CL24" i="59547" s="1"/>
  <c r="CM24" i="59547"/>
  <c r="CN24" i="59547" s="1"/>
  <c r="CO24" i="59547"/>
  <c r="CP24" i="59547" s="1"/>
  <c r="CQ24" i="59547"/>
  <c r="CR24" i="59547" s="1"/>
  <c r="AN24" i="59547"/>
  <c r="AO24" i="59547" s="1"/>
  <c r="AP24" i="59547"/>
  <c r="AQ24" i="59547" s="1"/>
  <c r="AR24" i="59547"/>
  <c r="AS24" i="59547" s="1"/>
  <c r="AT24" i="59547"/>
  <c r="AU24" i="59547" s="1"/>
  <c r="AV24" i="59547"/>
  <c r="AW24" i="59547" s="1"/>
  <c r="AX24" i="59547"/>
  <c r="AY24" i="59547" s="1"/>
  <c r="AZ24" i="59547"/>
  <c r="BA24" i="59547" s="1"/>
  <c r="BB24" i="59547"/>
  <c r="BC24" i="59547" s="1"/>
  <c r="BD24" i="59547"/>
  <c r="BE24" i="59547" s="1"/>
  <c r="BF24" i="59547"/>
  <c r="BG24" i="59547" s="1"/>
  <c r="BH24" i="59547"/>
  <c r="BI24" i="59547" s="1"/>
  <c r="E24" i="59547"/>
  <c r="G24" i="59547"/>
  <c r="I24" i="59547"/>
  <c r="K24" i="59547"/>
  <c r="M24" i="59547"/>
  <c r="O24" i="59547"/>
  <c r="Q24" i="59547"/>
  <c r="S24" i="59547"/>
  <c r="U24" i="59547"/>
  <c r="W24" i="59547"/>
  <c r="Y24" i="59547"/>
  <c r="D37" i="59547"/>
  <c r="Z25" i="59547" l="1"/>
  <c r="X25" i="59547"/>
  <c r="V25" i="59547"/>
  <c r="T25" i="59547"/>
  <c r="R25" i="59547"/>
  <c r="P25" i="59547"/>
  <c r="N25" i="59547"/>
  <c r="L25" i="59547"/>
  <c r="J25" i="59547"/>
  <c r="H25" i="59547"/>
  <c r="F25" i="59547"/>
  <c r="FI54" i="59547"/>
  <c r="FJ54" i="59547" s="1"/>
  <c r="FG54" i="59547"/>
  <c r="FH54" i="59547" s="1"/>
  <c r="FE54" i="59547"/>
  <c r="FF54" i="59547" s="1"/>
  <c r="FC54" i="59547"/>
  <c r="FD54" i="59547" s="1"/>
  <c r="FA54" i="59547"/>
  <c r="FB54" i="59547" s="1"/>
  <c r="EY54" i="59547"/>
  <c r="EZ54" i="59547" s="1"/>
  <c r="EW54" i="59547"/>
  <c r="EX54" i="59547" s="1"/>
  <c r="EU54" i="59547"/>
  <c r="EV54" i="59547" s="1"/>
  <c r="ES54" i="59547"/>
  <c r="ET54" i="59547" s="1"/>
  <c r="EQ54" i="59547"/>
  <c r="ER54" i="59547" s="1"/>
  <c r="EO54" i="59547"/>
  <c r="EP54" i="59547" s="1"/>
  <c r="EM54" i="59547"/>
  <c r="EN54" i="59547" s="1"/>
  <c r="DZ54" i="59547"/>
  <c r="EA54" i="59547" s="1"/>
  <c r="DX54" i="59547"/>
  <c r="DY54" i="59547" s="1"/>
  <c r="DV54" i="59547"/>
  <c r="DW54" i="59547" s="1"/>
  <c r="DT54" i="59547"/>
  <c r="DU54" i="59547" s="1"/>
  <c r="DR54" i="59547"/>
  <c r="DS54" i="59547" s="1"/>
  <c r="DP54" i="59547"/>
  <c r="DQ54" i="59547" s="1"/>
  <c r="DN54" i="59547"/>
  <c r="DO54" i="59547" s="1"/>
  <c r="DL54" i="59547"/>
  <c r="DM54" i="59547" s="1"/>
  <c r="DJ54" i="59547"/>
  <c r="DK54" i="59547" s="1"/>
  <c r="DH54" i="59547"/>
  <c r="DI54" i="59547" s="1"/>
  <c r="DF54" i="59547"/>
  <c r="DG54" i="59547" s="1"/>
  <c r="DD54" i="59547"/>
  <c r="DE54" i="59547" s="1"/>
  <c r="CQ54" i="59547"/>
  <c r="CR54" i="59547" s="1"/>
  <c r="CO54" i="59547"/>
  <c r="CP54" i="59547" s="1"/>
  <c r="CM54" i="59547"/>
  <c r="CN54" i="59547" s="1"/>
  <c r="CK54" i="59547"/>
  <c r="CL54" i="59547" s="1"/>
  <c r="CI54" i="59547"/>
  <c r="CJ54" i="59547" s="1"/>
  <c r="CG54" i="59547"/>
  <c r="CH54" i="59547" s="1"/>
  <c r="CE54" i="59547"/>
  <c r="CF54" i="59547" s="1"/>
  <c r="CC54" i="59547"/>
  <c r="CD54" i="59547" s="1"/>
  <c r="CA54" i="59547"/>
  <c r="CB54" i="59547" s="1"/>
  <c r="BY54" i="59547"/>
  <c r="BZ54" i="59547" s="1"/>
  <c r="BW54" i="59547"/>
  <c r="BX54" i="59547" s="1"/>
  <c r="BU54" i="59547"/>
  <c r="BV54" i="59547" s="1"/>
  <c r="BH54" i="59547"/>
  <c r="BI54" i="59547" s="1"/>
  <c r="BF54" i="59547"/>
  <c r="BG54" i="59547" s="1"/>
  <c r="BD54" i="59547"/>
  <c r="BE54" i="59547" s="1"/>
  <c r="BB54" i="59547"/>
  <c r="BC54" i="59547" s="1"/>
  <c r="AZ54" i="59547"/>
  <c r="BA54" i="59547" s="1"/>
  <c r="AX54" i="59547"/>
  <c r="AY54" i="59547" s="1"/>
  <c r="AV54" i="59547"/>
  <c r="AW54" i="59547" s="1"/>
  <c r="AT54" i="59547"/>
  <c r="AU54" i="59547" s="1"/>
  <c r="AR54" i="59547"/>
  <c r="AS54" i="59547" s="1"/>
  <c r="AP54" i="59547"/>
  <c r="AQ54" i="59547" s="1"/>
  <c r="AN54" i="59547"/>
  <c r="AO54" i="59547" s="1"/>
  <c r="AL54" i="59547"/>
  <c r="AM54" i="59547" s="1"/>
  <c r="E54" i="59547"/>
  <c r="G54" i="59547"/>
  <c r="I54" i="59547"/>
  <c r="K54" i="59547"/>
  <c r="M54" i="59547"/>
  <c r="O54" i="59547"/>
  <c r="Q54" i="59547"/>
  <c r="S54" i="59547"/>
  <c r="U54" i="59547"/>
  <c r="W54" i="59547"/>
  <c r="Y54" i="59547"/>
  <c r="E44" i="59547"/>
  <c r="F44" i="59547" s="1"/>
  <c r="G44" i="59547"/>
  <c r="H44" i="59547" s="1"/>
  <c r="I44" i="59547"/>
  <c r="J44" i="59547" s="1"/>
  <c r="K44" i="59547"/>
  <c r="L44" i="59547" s="1"/>
  <c r="M44" i="59547"/>
  <c r="N44" i="59547" s="1"/>
  <c r="O44" i="59547"/>
  <c r="P44" i="59547" s="1"/>
  <c r="Q44" i="59547"/>
  <c r="R44" i="59547" s="1"/>
  <c r="S44" i="59547"/>
  <c r="T44" i="59547" s="1"/>
  <c r="U44" i="59547"/>
  <c r="V44" i="59547" s="1"/>
  <c r="W44" i="59547"/>
  <c r="X44" i="59547" s="1"/>
  <c r="Y44" i="59547"/>
  <c r="Z44" i="59547" s="1"/>
  <c r="FI44" i="59547"/>
  <c r="FJ44" i="59547" s="1"/>
  <c r="FG44" i="59547"/>
  <c r="FH44" i="59547" s="1"/>
  <c r="FE44" i="59547"/>
  <c r="FF44" i="59547" s="1"/>
  <c r="FC44" i="59547"/>
  <c r="FD44" i="59547" s="1"/>
  <c r="FA44" i="59547"/>
  <c r="FB44" i="59547" s="1"/>
  <c r="EY44" i="59547"/>
  <c r="EZ44" i="59547" s="1"/>
  <c r="EW44" i="59547"/>
  <c r="EX44" i="59547" s="1"/>
  <c r="EU44" i="59547"/>
  <c r="EV44" i="59547" s="1"/>
  <c r="ES44" i="59547"/>
  <c r="ET44" i="59547" s="1"/>
  <c r="EQ44" i="59547"/>
  <c r="ER44" i="59547" s="1"/>
  <c r="EO44" i="59547"/>
  <c r="EP44" i="59547" s="1"/>
  <c r="EM44" i="59547"/>
  <c r="EN44" i="59547" s="1"/>
  <c r="DZ44" i="59547"/>
  <c r="EA44" i="59547" s="1"/>
  <c r="DX44" i="59547"/>
  <c r="DY44" i="59547" s="1"/>
  <c r="DV44" i="59547"/>
  <c r="DW44" i="59547" s="1"/>
  <c r="DT44" i="59547"/>
  <c r="DU44" i="59547" s="1"/>
  <c r="DR44" i="59547"/>
  <c r="DS44" i="59547" s="1"/>
  <c r="DP44" i="59547"/>
  <c r="DQ44" i="59547" s="1"/>
  <c r="DN44" i="59547"/>
  <c r="DO44" i="59547" s="1"/>
  <c r="DL44" i="59547"/>
  <c r="DM44" i="59547" s="1"/>
  <c r="DJ44" i="59547"/>
  <c r="DK44" i="59547" s="1"/>
  <c r="DH44" i="59547"/>
  <c r="DI44" i="59547" s="1"/>
  <c r="DF44" i="59547"/>
  <c r="DG44" i="59547" s="1"/>
  <c r="DD44" i="59547"/>
  <c r="DE44" i="59547" s="1"/>
  <c r="CQ44" i="59547"/>
  <c r="CR44" i="59547" s="1"/>
  <c r="CO44" i="59547"/>
  <c r="CP44" i="59547" s="1"/>
  <c r="CM44" i="59547"/>
  <c r="CN44" i="59547" s="1"/>
  <c r="CK44" i="59547"/>
  <c r="CL44" i="59547" s="1"/>
  <c r="CI44" i="59547"/>
  <c r="CJ44" i="59547" s="1"/>
  <c r="CG44" i="59547"/>
  <c r="CH44" i="59547" s="1"/>
  <c r="CE44" i="59547"/>
  <c r="CF44" i="59547" s="1"/>
  <c r="CC44" i="59547"/>
  <c r="CD44" i="59547" s="1"/>
  <c r="CA44" i="59547"/>
  <c r="CB44" i="59547" s="1"/>
  <c r="BY44" i="59547"/>
  <c r="BZ44" i="59547" s="1"/>
  <c r="BW44" i="59547"/>
  <c r="BX44" i="59547" s="1"/>
  <c r="BU44" i="59547"/>
  <c r="BV44" i="59547" s="1"/>
  <c r="AN44" i="59547"/>
  <c r="AO44" i="59547" s="1"/>
  <c r="AP44" i="59547"/>
  <c r="AQ44" i="59547" s="1"/>
  <c r="AR44" i="59547"/>
  <c r="AS44" i="59547" s="1"/>
  <c r="AT44" i="59547"/>
  <c r="AU44" i="59547" s="1"/>
  <c r="AV44" i="59547"/>
  <c r="AW44" i="59547" s="1"/>
  <c r="AX44" i="59547"/>
  <c r="AY44" i="59547" s="1"/>
  <c r="AZ44" i="59547"/>
  <c r="BA44" i="59547" s="1"/>
  <c r="BB44" i="59547"/>
  <c r="BC44" i="59547" s="1"/>
  <c r="BD44" i="59547"/>
  <c r="BE44" i="59547" s="1"/>
  <c r="BF44" i="59547"/>
  <c r="BG44" i="59547" s="1"/>
  <c r="BH44" i="59547"/>
  <c r="BI44" i="59547" s="1"/>
  <c r="EO112" i="59547"/>
  <c r="EP112" i="59547" s="1"/>
  <c r="EQ112" i="59547"/>
  <c r="ER112" i="59547" s="1"/>
  <c r="ES112" i="59547"/>
  <c r="ET112" i="59547" s="1"/>
  <c r="EU112" i="59547"/>
  <c r="EV112" i="59547" s="1"/>
  <c r="EW112" i="59547"/>
  <c r="EX112" i="59547" s="1"/>
  <c r="EY112" i="59547"/>
  <c r="EZ112" i="59547" s="1"/>
  <c r="FA112" i="59547"/>
  <c r="FB112" i="59547" s="1"/>
  <c r="FC112" i="59547"/>
  <c r="FD112" i="59547" s="1"/>
  <c r="FE112" i="59547"/>
  <c r="FF112" i="59547" s="1"/>
  <c r="FG112" i="59547"/>
  <c r="FH112" i="59547" s="1"/>
  <c r="FI112" i="59547"/>
  <c r="FJ112" i="59547" s="1"/>
  <c r="EM112" i="59547"/>
  <c r="EO119" i="59547"/>
  <c r="EP119" i="59547" s="1"/>
  <c r="EQ119" i="59547"/>
  <c r="ER119" i="59547" s="1"/>
  <c r="ES119" i="59547"/>
  <c r="ET119" i="59547" s="1"/>
  <c r="EU119" i="59547"/>
  <c r="EV119" i="59547" s="1"/>
  <c r="EW119" i="59547"/>
  <c r="EX119" i="59547" s="1"/>
  <c r="EY119" i="59547"/>
  <c r="EZ119" i="59547" s="1"/>
  <c r="FA119" i="59547"/>
  <c r="FB119" i="59547" s="1"/>
  <c r="FC119" i="59547"/>
  <c r="FD119" i="59547" s="1"/>
  <c r="FE119" i="59547"/>
  <c r="FF119" i="59547" s="1"/>
  <c r="FG119" i="59547"/>
  <c r="FH119" i="59547" s="1"/>
  <c r="FI119" i="59547"/>
  <c r="FJ119" i="59547" s="1"/>
  <c r="EM119" i="59547"/>
  <c r="DF119" i="59547"/>
  <c r="DG119" i="59547" s="1"/>
  <c r="DH119" i="59547"/>
  <c r="DI119" i="59547" s="1"/>
  <c r="DJ119" i="59547"/>
  <c r="DK119" i="59547" s="1"/>
  <c r="DL119" i="59547"/>
  <c r="DM119" i="59547" s="1"/>
  <c r="DN119" i="59547"/>
  <c r="DO119" i="59547" s="1"/>
  <c r="DP119" i="59547"/>
  <c r="DQ119" i="59547" s="1"/>
  <c r="DR119" i="59547"/>
  <c r="DS119" i="59547" s="1"/>
  <c r="DT119" i="59547"/>
  <c r="DU119" i="59547" s="1"/>
  <c r="DV119" i="59547"/>
  <c r="DW119" i="59547" s="1"/>
  <c r="DX119" i="59547"/>
  <c r="DY119" i="59547" s="1"/>
  <c r="DZ119" i="59547"/>
  <c r="EA119" i="59547" s="1"/>
  <c r="DD119" i="59547"/>
  <c r="BW119" i="59547"/>
  <c r="BX119" i="59547" s="1"/>
  <c r="BY119" i="59547"/>
  <c r="BZ119" i="59547" s="1"/>
  <c r="CA119" i="59547"/>
  <c r="CB119" i="59547" s="1"/>
  <c r="CC119" i="59547"/>
  <c r="CD119" i="59547" s="1"/>
  <c r="CE119" i="59547"/>
  <c r="CF119" i="59547" s="1"/>
  <c r="CG119" i="59547"/>
  <c r="CH119" i="59547" s="1"/>
  <c r="CI119" i="59547"/>
  <c r="CJ119" i="59547" s="1"/>
  <c r="CK119" i="59547"/>
  <c r="CL119" i="59547" s="1"/>
  <c r="CM119" i="59547"/>
  <c r="CN119" i="59547" s="1"/>
  <c r="CO119" i="59547"/>
  <c r="CP119" i="59547" s="1"/>
  <c r="CQ119" i="59547"/>
  <c r="CR119" i="59547" s="1"/>
  <c r="BU119" i="59547"/>
  <c r="AN119" i="59547"/>
  <c r="AO119" i="59547" s="1"/>
  <c r="AP119" i="59547"/>
  <c r="AQ119" i="59547" s="1"/>
  <c r="AR119" i="59547"/>
  <c r="AS119" i="59547" s="1"/>
  <c r="AT119" i="59547"/>
  <c r="AU119" i="59547" s="1"/>
  <c r="AV119" i="59547"/>
  <c r="AW119" i="59547" s="1"/>
  <c r="AX119" i="59547"/>
  <c r="AY119" i="59547" s="1"/>
  <c r="AZ119" i="59547"/>
  <c r="BA119" i="59547" s="1"/>
  <c r="BB119" i="59547"/>
  <c r="BC119" i="59547" s="1"/>
  <c r="BD119" i="59547"/>
  <c r="BE119" i="59547" s="1"/>
  <c r="BF119" i="59547"/>
  <c r="BG119" i="59547" s="1"/>
  <c r="BH119" i="59547"/>
  <c r="BI119" i="59547" s="1"/>
  <c r="AL119" i="59547"/>
  <c r="E119" i="59547"/>
  <c r="F119" i="59547" s="1"/>
  <c r="G119" i="59547"/>
  <c r="H119" i="59547" s="1"/>
  <c r="I119" i="59547"/>
  <c r="J119" i="59547" s="1"/>
  <c r="K119" i="59547"/>
  <c r="L119" i="59547" s="1"/>
  <c r="M119" i="59547"/>
  <c r="N119" i="59547" s="1"/>
  <c r="O119" i="59547"/>
  <c r="P119" i="59547" s="1"/>
  <c r="Q119" i="59547"/>
  <c r="R119" i="59547" s="1"/>
  <c r="S119" i="59547"/>
  <c r="T119" i="59547" s="1"/>
  <c r="U119" i="59547"/>
  <c r="V119" i="59547" s="1"/>
  <c r="W119" i="59547"/>
  <c r="X119" i="59547" s="1"/>
  <c r="Y119" i="59547"/>
  <c r="Z119" i="59547" s="1"/>
  <c r="C119" i="59547"/>
  <c r="DF112" i="59547"/>
  <c r="DG112" i="59547" s="1"/>
  <c r="DH112" i="59547"/>
  <c r="DI112" i="59547" s="1"/>
  <c r="DJ112" i="59547"/>
  <c r="DK112" i="59547" s="1"/>
  <c r="DL112" i="59547"/>
  <c r="DM112" i="59547" s="1"/>
  <c r="DN112" i="59547"/>
  <c r="DO112" i="59547" s="1"/>
  <c r="DP112" i="59547"/>
  <c r="DQ112" i="59547" s="1"/>
  <c r="DR112" i="59547"/>
  <c r="DS112" i="59547" s="1"/>
  <c r="DT112" i="59547"/>
  <c r="DU112" i="59547" s="1"/>
  <c r="DV112" i="59547"/>
  <c r="DW112" i="59547" s="1"/>
  <c r="DX112" i="59547"/>
  <c r="DY112" i="59547" s="1"/>
  <c r="DZ112" i="59547"/>
  <c r="EA112" i="59547" s="1"/>
  <c r="DD112" i="59547"/>
  <c r="BW112" i="59547"/>
  <c r="BX112" i="59547" s="1"/>
  <c r="BY112" i="59547"/>
  <c r="BZ112" i="59547" s="1"/>
  <c r="CA112" i="59547"/>
  <c r="CB112" i="59547" s="1"/>
  <c r="CC112" i="59547"/>
  <c r="CD112" i="59547" s="1"/>
  <c r="CE112" i="59547"/>
  <c r="CF112" i="59547" s="1"/>
  <c r="CG112" i="59547"/>
  <c r="CH112" i="59547" s="1"/>
  <c r="CI112" i="59547"/>
  <c r="CJ112" i="59547" s="1"/>
  <c r="CK112" i="59547"/>
  <c r="CL112" i="59547" s="1"/>
  <c r="CM112" i="59547"/>
  <c r="CN112" i="59547" s="1"/>
  <c r="CO112" i="59547"/>
  <c r="CP112" i="59547" s="1"/>
  <c r="CQ112" i="59547"/>
  <c r="CR112" i="59547" s="1"/>
  <c r="BU112" i="59547"/>
  <c r="AN112" i="59547"/>
  <c r="AO112" i="59547" s="1"/>
  <c r="AP112" i="59547"/>
  <c r="AQ112" i="59547" s="1"/>
  <c r="AR112" i="59547"/>
  <c r="AS112" i="59547" s="1"/>
  <c r="AT112" i="59547"/>
  <c r="AU112" i="59547" s="1"/>
  <c r="AV112" i="59547"/>
  <c r="AW112" i="59547" s="1"/>
  <c r="AX112" i="59547"/>
  <c r="AY112" i="59547" s="1"/>
  <c r="AZ112" i="59547"/>
  <c r="BA112" i="59547" s="1"/>
  <c r="BB112" i="59547"/>
  <c r="BD112" i="59547"/>
  <c r="BE112" i="59547" s="1"/>
  <c r="BF112" i="59547"/>
  <c r="BG112" i="59547" s="1"/>
  <c r="BH112" i="59547"/>
  <c r="BI112" i="59547" s="1"/>
  <c r="AL112" i="59547"/>
  <c r="E112" i="59547"/>
  <c r="G112" i="59547"/>
  <c r="I112" i="59547"/>
  <c r="K112" i="59547"/>
  <c r="M112" i="59547"/>
  <c r="O112" i="59547"/>
  <c r="Q112" i="59547"/>
  <c r="S112" i="59547"/>
  <c r="U112" i="59547"/>
  <c r="W112" i="59547"/>
  <c r="Y112" i="59547"/>
  <c r="C112" i="59547"/>
  <c r="EO105" i="59547"/>
  <c r="EP105" i="59547" s="1"/>
  <c r="EQ105" i="59547"/>
  <c r="ER105" i="59547" s="1"/>
  <c r="ES105" i="59547"/>
  <c r="ET105" i="59547" s="1"/>
  <c r="EU105" i="59547"/>
  <c r="EV105" i="59547" s="1"/>
  <c r="EW105" i="59547"/>
  <c r="EX105" i="59547" s="1"/>
  <c r="EY105" i="59547"/>
  <c r="EZ105" i="59547" s="1"/>
  <c r="FA105" i="59547"/>
  <c r="FB105" i="59547" s="1"/>
  <c r="FC105" i="59547"/>
  <c r="FD105" i="59547" s="1"/>
  <c r="FE105" i="59547"/>
  <c r="FF105" i="59547" s="1"/>
  <c r="FG105" i="59547"/>
  <c r="FH105" i="59547" s="1"/>
  <c r="FI105" i="59547"/>
  <c r="FJ105" i="59547" s="1"/>
  <c r="EM105" i="59547"/>
  <c r="DF105" i="59547"/>
  <c r="DG105" i="59547" s="1"/>
  <c r="DH105" i="59547"/>
  <c r="DI105" i="59547" s="1"/>
  <c r="DJ105" i="59547"/>
  <c r="DK105" i="59547" s="1"/>
  <c r="DL105" i="59547"/>
  <c r="DM105" i="59547" s="1"/>
  <c r="DN105" i="59547"/>
  <c r="DO105" i="59547" s="1"/>
  <c r="DP105" i="59547"/>
  <c r="DQ105" i="59547" s="1"/>
  <c r="DR105" i="59547"/>
  <c r="DS105" i="59547" s="1"/>
  <c r="DT105" i="59547"/>
  <c r="DU105" i="59547" s="1"/>
  <c r="DV105" i="59547"/>
  <c r="DW105" i="59547" s="1"/>
  <c r="DX105" i="59547"/>
  <c r="DY105" i="59547" s="1"/>
  <c r="DZ105" i="59547"/>
  <c r="EA105" i="59547" s="1"/>
  <c r="DD105" i="59547"/>
  <c r="BW105" i="59547"/>
  <c r="BX105" i="59547" s="1"/>
  <c r="BY105" i="59547"/>
  <c r="BZ105" i="59547" s="1"/>
  <c r="CA105" i="59547"/>
  <c r="CB105" i="59547" s="1"/>
  <c r="CC105" i="59547"/>
  <c r="CD105" i="59547" s="1"/>
  <c r="CE105" i="59547"/>
  <c r="CF105" i="59547" s="1"/>
  <c r="CG105" i="59547"/>
  <c r="CH105" i="59547" s="1"/>
  <c r="CI105" i="59547"/>
  <c r="CJ105" i="59547" s="1"/>
  <c r="CK105" i="59547"/>
  <c r="CL105" i="59547" s="1"/>
  <c r="CM105" i="59547"/>
  <c r="CN105" i="59547" s="1"/>
  <c r="CO105" i="59547"/>
  <c r="CP105" i="59547" s="1"/>
  <c r="CQ105" i="59547"/>
  <c r="CR105" i="59547" s="1"/>
  <c r="BU105" i="59547"/>
  <c r="AN105" i="59547"/>
  <c r="AO105" i="59547" s="1"/>
  <c r="AP105" i="59547"/>
  <c r="AQ105" i="59547" s="1"/>
  <c r="AR105" i="59547"/>
  <c r="AS105" i="59547" s="1"/>
  <c r="AT105" i="59547"/>
  <c r="AU105" i="59547" s="1"/>
  <c r="AV105" i="59547"/>
  <c r="AW105" i="59547" s="1"/>
  <c r="AX105" i="59547"/>
  <c r="AY105" i="59547" s="1"/>
  <c r="AZ105" i="59547"/>
  <c r="BA105" i="59547" s="1"/>
  <c r="BB105" i="59547"/>
  <c r="BC105" i="59547" s="1"/>
  <c r="BD105" i="59547"/>
  <c r="BE105" i="59547" s="1"/>
  <c r="BF105" i="59547"/>
  <c r="BG105" i="59547" s="1"/>
  <c r="BH105" i="59547"/>
  <c r="BI105" i="59547" s="1"/>
  <c r="AL105" i="59547"/>
  <c r="E105" i="59547"/>
  <c r="G105" i="59547"/>
  <c r="I105" i="59547"/>
  <c r="K105" i="59547"/>
  <c r="M105" i="59547"/>
  <c r="O105" i="59547"/>
  <c r="Q105" i="59547"/>
  <c r="S105" i="59547"/>
  <c r="U105" i="59547"/>
  <c r="W105" i="59547"/>
  <c r="Y105" i="59547"/>
  <c r="C105" i="59547"/>
  <c r="C42" i="59547" s="1"/>
  <c r="F16" i="59543"/>
  <c r="E16" i="59543"/>
  <c r="D16" i="59543"/>
  <c r="C16" i="59543"/>
  <c r="F15" i="59543"/>
  <c r="E15" i="59543"/>
  <c r="D15" i="59543"/>
  <c r="C15" i="59543"/>
  <c r="F14" i="59543"/>
  <c r="E14" i="59543"/>
  <c r="D14" i="59543"/>
  <c r="C14" i="59543"/>
  <c r="B16" i="59543"/>
  <c r="B15" i="59543"/>
  <c r="B14" i="59543"/>
  <c r="EP94" i="59547"/>
  <c r="ER94" i="59547"/>
  <c r="ET94" i="59547"/>
  <c r="EV94" i="59547"/>
  <c r="EX94" i="59547"/>
  <c r="EZ94" i="59547"/>
  <c r="FB94" i="59547"/>
  <c r="FD94" i="59547"/>
  <c r="FF94" i="59547"/>
  <c r="FH94" i="59547"/>
  <c r="FJ94" i="59547"/>
  <c r="FL94" i="59547"/>
  <c r="EN94" i="59547"/>
  <c r="DG94" i="59547"/>
  <c r="DI94" i="59547"/>
  <c r="DK94" i="59547"/>
  <c r="DM94" i="59547"/>
  <c r="DO94" i="59547"/>
  <c r="DQ94" i="59547"/>
  <c r="DS94" i="59547"/>
  <c r="DU94" i="59547"/>
  <c r="DW94" i="59547"/>
  <c r="DY94" i="59547"/>
  <c r="EA94" i="59547"/>
  <c r="EC94" i="59547"/>
  <c r="DE94" i="59547"/>
  <c r="BX94" i="59547"/>
  <c r="BZ94" i="59547"/>
  <c r="CB94" i="59547"/>
  <c r="CD94" i="59547"/>
  <c r="CF94" i="59547"/>
  <c r="CH94" i="59547"/>
  <c r="CJ94" i="59547"/>
  <c r="CL94" i="59547"/>
  <c r="CN94" i="59547"/>
  <c r="CP94" i="59547"/>
  <c r="CR94" i="59547"/>
  <c r="CT94" i="59547"/>
  <c r="BV94" i="59547"/>
  <c r="BK94" i="59547"/>
  <c r="AO94" i="59547"/>
  <c r="AQ94" i="59547"/>
  <c r="AS94" i="59547"/>
  <c r="AU94" i="59547"/>
  <c r="AW94" i="59547"/>
  <c r="AY94" i="59547"/>
  <c r="BA94" i="59547"/>
  <c r="BC94" i="59547"/>
  <c r="BE94" i="59547"/>
  <c r="BG94" i="59547"/>
  <c r="BI94" i="59547"/>
  <c r="AM94" i="59547"/>
  <c r="Z55" i="59547" l="1"/>
  <c r="X55" i="59547"/>
  <c r="V55" i="59547"/>
  <c r="T55" i="59547"/>
  <c r="R55" i="59547"/>
  <c r="P55" i="59547"/>
  <c r="N55" i="59547"/>
  <c r="L55" i="59547"/>
  <c r="J55" i="59547"/>
  <c r="H55" i="59547"/>
  <c r="F55" i="59547"/>
  <c r="BJ54" i="59547"/>
  <c r="BK54" i="59547" s="1"/>
  <c r="EB54" i="59547"/>
  <c r="EC54" i="59547" s="1"/>
  <c r="FK54" i="59547"/>
  <c r="FL54" i="59547" s="1"/>
  <c r="BU42" i="59547"/>
  <c r="DD42" i="59547"/>
  <c r="EM42" i="59547"/>
  <c r="BB42" i="59547"/>
  <c r="BC42" i="59547" s="1"/>
  <c r="CS54" i="59547"/>
  <c r="CT54" i="59547" s="1"/>
  <c r="DL42" i="59547"/>
  <c r="DM42" i="59547" s="1"/>
  <c r="AL42" i="59547"/>
  <c r="FC42" i="59547"/>
  <c r="FD42" i="59547" s="1"/>
  <c r="BC112" i="59547"/>
  <c r="CC42" i="59547"/>
  <c r="CD42" i="59547" s="1"/>
  <c r="DT42" i="59547"/>
  <c r="DU42" i="59547" s="1"/>
  <c r="AT42" i="59547"/>
  <c r="AU42" i="59547" s="1"/>
  <c r="CK42" i="59547"/>
  <c r="CL42" i="59547" s="1"/>
  <c r="EU42" i="59547"/>
  <c r="EV42" i="59547" s="1"/>
  <c r="CG42" i="59547"/>
  <c r="CH42" i="59547" s="1"/>
  <c r="U42" i="59547"/>
  <c r="M42" i="59547"/>
  <c r="E42" i="59547"/>
  <c r="DF42" i="59547"/>
  <c r="DG42" i="59547" s="1"/>
  <c r="DN42" i="59547"/>
  <c r="DO42" i="59547" s="1"/>
  <c r="DV42" i="59547"/>
  <c r="DW42" i="59547" s="1"/>
  <c r="EO42" i="59547"/>
  <c r="EP42" i="59547" s="1"/>
  <c r="EW42" i="59547"/>
  <c r="EX42" i="59547" s="1"/>
  <c r="FE42" i="59547"/>
  <c r="FF42" i="59547" s="1"/>
  <c r="W42" i="59547"/>
  <c r="O42" i="59547"/>
  <c r="AX42" i="59547"/>
  <c r="AY42" i="59547" s="1"/>
  <c r="BF42" i="59547"/>
  <c r="BG42" i="59547" s="1"/>
  <c r="BY42" i="59547"/>
  <c r="BZ42" i="59547" s="1"/>
  <c r="S42" i="59547"/>
  <c r="K42" i="59547"/>
  <c r="AN42" i="59547"/>
  <c r="AO42" i="59547" s="1"/>
  <c r="AR42" i="59547"/>
  <c r="AS42" i="59547" s="1"/>
  <c r="AV42" i="59547"/>
  <c r="AW42" i="59547" s="1"/>
  <c r="AZ42" i="59547"/>
  <c r="BA42" i="59547" s="1"/>
  <c r="BD42" i="59547"/>
  <c r="BE42" i="59547" s="1"/>
  <c r="BH42" i="59547"/>
  <c r="BI42" i="59547" s="1"/>
  <c r="BW42" i="59547"/>
  <c r="BX42" i="59547" s="1"/>
  <c r="CA42" i="59547"/>
  <c r="CB42" i="59547" s="1"/>
  <c r="CE42" i="59547"/>
  <c r="CF42" i="59547" s="1"/>
  <c r="CI42" i="59547"/>
  <c r="CJ42" i="59547" s="1"/>
  <c r="CM42" i="59547"/>
  <c r="CN42" i="59547" s="1"/>
  <c r="CQ42" i="59547"/>
  <c r="CR42" i="59547" s="1"/>
  <c r="DH42" i="59547"/>
  <c r="DI42" i="59547" s="1"/>
  <c r="DP42" i="59547"/>
  <c r="DQ42" i="59547" s="1"/>
  <c r="DX42" i="59547"/>
  <c r="DY42" i="59547" s="1"/>
  <c r="EQ42" i="59547"/>
  <c r="ER42" i="59547" s="1"/>
  <c r="EY42" i="59547"/>
  <c r="EZ42" i="59547" s="1"/>
  <c r="FG42" i="59547"/>
  <c r="FH42" i="59547" s="1"/>
  <c r="G42" i="59547"/>
  <c r="AP42" i="59547"/>
  <c r="AQ42" i="59547" s="1"/>
  <c r="CO42" i="59547"/>
  <c r="CP42" i="59547" s="1"/>
  <c r="Y42" i="59547"/>
  <c r="Q42" i="59547"/>
  <c r="I42" i="59547"/>
  <c r="DJ42" i="59547"/>
  <c r="DK42" i="59547" s="1"/>
  <c r="DR42" i="59547"/>
  <c r="DS42" i="59547" s="1"/>
  <c r="DZ42" i="59547"/>
  <c r="EA42" i="59547" s="1"/>
  <c r="ES42" i="59547"/>
  <c r="ET42" i="59547" s="1"/>
  <c r="FA42" i="59547"/>
  <c r="FB42" i="59547" s="1"/>
  <c r="FI42" i="59547"/>
  <c r="FJ42" i="59547" s="1"/>
  <c r="I235" i="59527"/>
  <c r="B236" i="59527"/>
  <c r="A236" i="59527"/>
  <c r="B235" i="59527"/>
  <c r="A235" i="59527"/>
  <c r="B234" i="59527"/>
  <c r="A234" i="59527"/>
  <c r="B231" i="59527"/>
  <c r="A231" i="59527"/>
  <c r="B230" i="59527"/>
  <c r="A230" i="59527"/>
  <c r="B229" i="59527"/>
  <c r="A229" i="59527"/>
  <c r="B226" i="59527"/>
  <c r="A226" i="59527"/>
  <c r="B225" i="59527"/>
  <c r="A225" i="59527"/>
  <c r="B221" i="59527"/>
  <c r="A221" i="59527"/>
  <c r="B220" i="59527"/>
  <c r="A220" i="59527"/>
  <c r="B219" i="59527"/>
  <c r="A219" i="59527"/>
  <c r="B218" i="59527"/>
  <c r="A218" i="59527"/>
  <c r="A213" i="59527"/>
  <c r="B213" i="59527"/>
  <c r="A214" i="59527"/>
  <c r="B214" i="59527"/>
  <c r="A215" i="59527"/>
  <c r="B215" i="59527"/>
  <c r="B212" i="59527"/>
  <c r="A212" i="59527"/>
  <c r="EO8" i="59547"/>
  <c r="EQ8" i="59547"/>
  <c r="ES8" i="59547"/>
  <c r="EU8" i="59547"/>
  <c r="EW8" i="59547"/>
  <c r="EY8" i="59547"/>
  <c r="FA8" i="59547"/>
  <c r="FC8" i="59547"/>
  <c r="FE8" i="59547"/>
  <c r="FG8" i="59547"/>
  <c r="FI8" i="59547"/>
  <c r="EM8" i="59547"/>
  <c r="DF8" i="59547"/>
  <c r="DH8" i="59547"/>
  <c r="DJ8" i="59547"/>
  <c r="DL8" i="59547"/>
  <c r="DN8" i="59547"/>
  <c r="DP8" i="59547"/>
  <c r="DR8" i="59547"/>
  <c r="DT8" i="59547"/>
  <c r="DV8" i="59547"/>
  <c r="DX8" i="59547"/>
  <c r="DZ8" i="59547"/>
  <c r="DD8" i="59547"/>
  <c r="BW8" i="59547"/>
  <c r="BY8" i="59547"/>
  <c r="CA8" i="59547"/>
  <c r="CC8" i="59547"/>
  <c r="CE8" i="59547"/>
  <c r="CG8" i="59547"/>
  <c r="CI8" i="59547"/>
  <c r="CK8" i="59547"/>
  <c r="CM8" i="59547"/>
  <c r="CO8" i="59547"/>
  <c r="CQ8" i="59547"/>
  <c r="BU8" i="59547"/>
  <c r="AN8" i="59547"/>
  <c r="AP8" i="59547"/>
  <c r="AR8" i="59547"/>
  <c r="AT8" i="59547"/>
  <c r="AV8" i="59547"/>
  <c r="AX8" i="59547"/>
  <c r="AZ8" i="59547"/>
  <c r="BB8" i="59547"/>
  <c r="BD8" i="59547"/>
  <c r="BF8" i="59547"/>
  <c r="BH8" i="59547"/>
  <c r="AL8" i="59547"/>
  <c r="E8" i="59547"/>
  <c r="F9" i="59547" s="1"/>
  <c r="G8" i="59547"/>
  <c r="H9" i="59547" s="1"/>
  <c r="I8" i="59547"/>
  <c r="J9" i="59547" s="1"/>
  <c r="K8" i="59547"/>
  <c r="L9" i="59547" s="1"/>
  <c r="M8" i="59547"/>
  <c r="N9" i="59547" s="1"/>
  <c r="O8" i="59547"/>
  <c r="P9" i="59547" s="1"/>
  <c r="Q8" i="59547"/>
  <c r="R9" i="59547" s="1"/>
  <c r="S8" i="59547"/>
  <c r="T9" i="59547" s="1"/>
  <c r="U8" i="59547"/>
  <c r="V9" i="59547" s="1"/>
  <c r="W8" i="59547"/>
  <c r="X9" i="59547" s="1"/>
  <c r="Y8" i="59547"/>
  <c r="Z9" i="59547" s="1"/>
  <c r="FL4" i="59547"/>
  <c r="FL96" i="59547"/>
  <c r="FL207" i="59547"/>
  <c r="EN207" i="59547"/>
  <c r="FK208" i="59547" s="1"/>
  <c r="EN96" i="59547"/>
  <c r="EN4" i="59547"/>
  <c r="EC4" i="59547"/>
  <c r="EC96" i="59547"/>
  <c r="EC207" i="59547"/>
  <c r="DE207" i="59547"/>
  <c r="DE96" i="59547"/>
  <c r="DE4" i="59547"/>
  <c r="CT207" i="59547"/>
  <c r="CT96" i="59547"/>
  <c r="CT4" i="59547"/>
  <c r="FI233" i="59547"/>
  <c r="FG233" i="59547"/>
  <c r="FE233" i="59547"/>
  <c r="FC233" i="59547"/>
  <c r="FA233" i="59547"/>
  <c r="EY233" i="59547"/>
  <c r="EW233" i="59547"/>
  <c r="EU233" i="59547"/>
  <c r="ES233" i="59547"/>
  <c r="EQ233" i="59547"/>
  <c r="EO233" i="59547"/>
  <c r="EM233" i="59547"/>
  <c r="DZ233" i="59547"/>
  <c r="DX233" i="59547"/>
  <c r="DV233" i="59547"/>
  <c r="DT233" i="59547"/>
  <c r="DR233" i="59547"/>
  <c r="DP233" i="59547"/>
  <c r="DN233" i="59547"/>
  <c r="DL233" i="59547"/>
  <c r="DJ233" i="59547"/>
  <c r="DH233" i="59547"/>
  <c r="DF233" i="59547"/>
  <c r="DD233" i="59547"/>
  <c r="CQ233" i="59547"/>
  <c r="CO233" i="59547"/>
  <c r="CM233" i="59547"/>
  <c r="CK233" i="59547"/>
  <c r="CI233" i="59547"/>
  <c r="CG233" i="59547"/>
  <c r="CE233" i="59547"/>
  <c r="CC233" i="59547"/>
  <c r="CA233" i="59547"/>
  <c r="BY233" i="59547"/>
  <c r="BW233" i="59547"/>
  <c r="BU233" i="59547"/>
  <c r="BV207" i="59547"/>
  <c r="BV96" i="59547"/>
  <c r="BV4" i="59547"/>
  <c r="EM238" i="59547"/>
  <c r="FK236" i="59547"/>
  <c r="FK235" i="59547"/>
  <c r="K236" i="59527" s="1"/>
  <c r="FK234" i="59547"/>
  <c r="K235" i="59527" s="1"/>
  <c r="FK215" i="59547"/>
  <c r="K215" i="59527" s="1"/>
  <c r="FK209" i="59547"/>
  <c r="FI209" i="59547"/>
  <c r="FG209" i="59547"/>
  <c r="FE209" i="59547"/>
  <c r="FC209" i="59547"/>
  <c r="FA209" i="59547"/>
  <c r="EY209" i="59547"/>
  <c r="EW209" i="59547"/>
  <c r="EU209" i="59547"/>
  <c r="ES209" i="59547"/>
  <c r="EQ209" i="59547"/>
  <c r="EO209" i="59547"/>
  <c r="EM209" i="59547"/>
  <c r="FI208" i="59547"/>
  <c r="FG208" i="59547"/>
  <c r="FE208" i="59547"/>
  <c r="FC208" i="59547"/>
  <c r="FA208" i="59547"/>
  <c r="EY208" i="59547"/>
  <c r="EW208" i="59547"/>
  <c r="EU208" i="59547"/>
  <c r="ES208" i="59547"/>
  <c r="EQ208" i="59547"/>
  <c r="EO208" i="59547"/>
  <c r="EM208" i="59547"/>
  <c r="FK201" i="59547"/>
  <c r="FJ201" i="59547"/>
  <c r="FH201" i="59547"/>
  <c r="FF201" i="59547"/>
  <c r="FD201" i="59547"/>
  <c r="FB201" i="59547"/>
  <c r="EZ201" i="59547"/>
  <c r="EX201" i="59547"/>
  <c r="EV201" i="59547"/>
  <c r="ET201" i="59547"/>
  <c r="ER201" i="59547"/>
  <c r="EP201" i="59547"/>
  <c r="EL201" i="59547"/>
  <c r="EK201" i="59547"/>
  <c r="FK200" i="59547"/>
  <c r="FJ200" i="59547"/>
  <c r="FH200" i="59547"/>
  <c r="FF200" i="59547"/>
  <c r="FD200" i="59547"/>
  <c r="FB200" i="59547"/>
  <c r="EZ200" i="59547"/>
  <c r="EX200" i="59547"/>
  <c r="EV200" i="59547"/>
  <c r="ET200" i="59547"/>
  <c r="ER200" i="59547"/>
  <c r="EP200" i="59547"/>
  <c r="EL200" i="59547"/>
  <c r="EK200" i="59547"/>
  <c r="FK199" i="59547"/>
  <c r="FJ199" i="59547"/>
  <c r="FH199" i="59547"/>
  <c r="FF199" i="59547"/>
  <c r="FD199" i="59547"/>
  <c r="FB199" i="59547"/>
  <c r="EZ199" i="59547"/>
  <c r="EX199" i="59547"/>
  <c r="EV199" i="59547"/>
  <c r="ET199" i="59547"/>
  <c r="ER199" i="59547"/>
  <c r="EP199" i="59547"/>
  <c r="EL199" i="59547"/>
  <c r="EK199" i="59547"/>
  <c r="FK198" i="59547"/>
  <c r="FJ198" i="59547"/>
  <c r="FH198" i="59547"/>
  <c r="FF198" i="59547"/>
  <c r="FD198" i="59547"/>
  <c r="FB198" i="59547"/>
  <c r="EZ198" i="59547"/>
  <c r="EX198" i="59547"/>
  <c r="EV198" i="59547"/>
  <c r="ET198" i="59547"/>
  <c r="ER198" i="59547"/>
  <c r="EP198" i="59547"/>
  <c r="EL198" i="59547"/>
  <c r="EK198" i="59547"/>
  <c r="FK197" i="59547"/>
  <c r="FJ197" i="59547"/>
  <c r="FH197" i="59547"/>
  <c r="FF197" i="59547"/>
  <c r="FD197" i="59547"/>
  <c r="FB197" i="59547"/>
  <c r="EZ197" i="59547"/>
  <c r="EX197" i="59547"/>
  <c r="EV197" i="59547"/>
  <c r="ET197" i="59547"/>
  <c r="ER197" i="59547"/>
  <c r="EP197" i="59547"/>
  <c r="EL197" i="59547"/>
  <c r="EK197" i="59547"/>
  <c r="FI196" i="59547"/>
  <c r="FG196" i="59547"/>
  <c r="FE196" i="59547"/>
  <c r="FC196" i="59547"/>
  <c r="FC222" i="59547" s="1"/>
  <c r="FA196" i="59547"/>
  <c r="EY196" i="59547"/>
  <c r="EZ196" i="59547" s="1"/>
  <c r="EW196" i="59547"/>
  <c r="EU196" i="59547"/>
  <c r="ES196" i="59547"/>
  <c r="EQ196" i="59547"/>
  <c r="EO196" i="59547"/>
  <c r="FK194" i="59547"/>
  <c r="FJ194" i="59547"/>
  <c r="FH194" i="59547"/>
  <c r="FF194" i="59547"/>
  <c r="FD194" i="59547"/>
  <c r="FB194" i="59547"/>
  <c r="EZ194" i="59547"/>
  <c r="EX194" i="59547"/>
  <c r="EV194" i="59547"/>
  <c r="ET194" i="59547"/>
  <c r="ER194" i="59547"/>
  <c r="EP194" i="59547"/>
  <c r="EL194" i="59547"/>
  <c r="EK194" i="59547"/>
  <c r="FK193" i="59547"/>
  <c r="FJ193" i="59547"/>
  <c r="FH193" i="59547"/>
  <c r="FF193" i="59547"/>
  <c r="FD193" i="59547"/>
  <c r="FB193" i="59547"/>
  <c r="EZ193" i="59547"/>
  <c r="EX193" i="59547"/>
  <c r="EV193" i="59547"/>
  <c r="ET193" i="59547"/>
  <c r="ER193" i="59547"/>
  <c r="EP193" i="59547"/>
  <c r="EL193" i="59547"/>
  <c r="EK193" i="59547"/>
  <c r="FK192" i="59547"/>
  <c r="FJ192" i="59547"/>
  <c r="FH192" i="59547"/>
  <c r="FF192" i="59547"/>
  <c r="FD192" i="59547"/>
  <c r="FB192" i="59547"/>
  <c r="EZ192" i="59547"/>
  <c r="EX192" i="59547"/>
  <c r="EV192" i="59547"/>
  <c r="ET192" i="59547"/>
  <c r="ER192" i="59547"/>
  <c r="EP192" i="59547"/>
  <c r="EL192" i="59547"/>
  <c r="EK192" i="59547"/>
  <c r="FK191" i="59547"/>
  <c r="FJ191" i="59547"/>
  <c r="FH191" i="59547"/>
  <c r="FF191" i="59547"/>
  <c r="FD191" i="59547"/>
  <c r="FB191" i="59547"/>
  <c r="EZ191" i="59547"/>
  <c r="EX191" i="59547"/>
  <c r="EV191" i="59547"/>
  <c r="ET191" i="59547"/>
  <c r="ER191" i="59547"/>
  <c r="EP191" i="59547"/>
  <c r="EL191" i="59547"/>
  <c r="EK191" i="59547"/>
  <c r="FK190" i="59547"/>
  <c r="FJ190" i="59547"/>
  <c r="FH190" i="59547"/>
  <c r="FF190" i="59547"/>
  <c r="FD190" i="59547"/>
  <c r="FB190" i="59547"/>
  <c r="EZ190" i="59547"/>
  <c r="EX190" i="59547"/>
  <c r="EV190" i="59547"/>
  <c r="ET190" i="59547"/>
  <c r="ER190" i="59547"/>
  <c r="EP190" i="59547"/>
  <c r="EL190" i="59547"/>
  <c r="EK190" i="59547"/>
  <c r="FI189" i="59547"/>
  <c r="FG189" i="59547"/>
  <c r="FE189" i="59547"/>
  <c r="FC189" i="59547"/>
  <c r="FA189" i="59547"/>
  <c r="EY189" i="59547"/>
  <c r="EW189" i="59547"/>
  <c r="EU189" i="59547"/>
  <c r="ES189" i="59547"/>
  <c r="EQ189" i="59547"/>
  <c r="EO189" i="59547"/>
  <c r="EL187" i="59547"/>
  <c r="EK187" i="59547"/>
  <c r="FK186" i="59547"/>
  <c r="FL186" i="59547" s="1"/>
  <c r="FJ186" i="59547"/>
  <c r="FH186" i="59547"/>
  <c r="FF186" i="59547"/>
  <c r="FD186" i="59547"/>
  <c r="FB186" i="59547"/>
  <c r="EZ186" i="59547"/>
  <c r="EX186" i="59547"/>
  <c r="EV186" i="59547"/>
  <c r="ET186" i="59547"/>
  <c r="ER186" i="59547"/>
  <c r="EP186" i="59547"/>
  <c r="EL186" i="59547"/>
  <c r="EK186" i="59547"/>
  <c r="FK185" i="59547"/>
  <c r="FL185" i="59547" s="1"/>
  <c r="FJ185" i="59547"/>
  <c r="FH185" i="59547"/>
  <c r="FF185" i="59547"/>
  <c r="FD185" i="59547"/>
  <c r="FB185" i="59547"/>
  <c r="EZ185" i="59547"/>
  <c r="EX185" i="59547"/>
  <c r="EV185" i="59547"/>
  <c r="ET185" i="59547"/>
  <c r="ER185" i="59547"/>
  <c r="EP185" i="59547"/>
  <c r="EL185" i="59547"/>
  <c r="EK185" i="59547"/>
  <c r="FK184" i="59547"/>
  <c r="FL184" i="59547" s="1"/>
  <c r="FJ184" i="59547"/>
  <c r="FH184" i="59547"/>
  <c r="FF184" i="59547"/>
  <c r="FD184" i="59547"/>
  <c r="FB184" i="59547"/>
  <c r="EZ184" i="59547"/>
  <c r="EX184" i="59547"/>
  <c r="EV184" i="59547"/>
  <c r="ET184" i="59547"/>
  <c r="ER184" i="59547"/>
  <c r="EP184" i="59547"/>
  <c r="EL184" i="59547"/>
  <c r="EK184" i="59547"/>
  <c r="FK183" i="59547"/>
  <c r="FL183" i="59547" s="1"/>
  <c r="FJ183" i="59547"/>
  <c r="FH183" i="59547"/>
  <c r="FF183" i="59547"/>
  <c r="FD183" i="59547"/>
  <c r="FB183" i="59547"/>
  <c r="EZ183" i="59547"/>
  <c r="EX183" i="59547"/>
  <c r="EV183" i="59547"/>
  <c r="ET183" i="59547"/>
  <c r="ER183" i="59547"/>
  <c r="EP183" i="59547"/>
  <c r="EL183" i="59547"/>
  <c r="EK183" i="59547"/>
  <c r="FK180" i="59547"/>
  <c r="FL180" i="59547" s="1"/>
  <c r="FJ180" i="59547"/>
  <c r="FH180" i="59547"/>
  <c r="FF180" i="59547"/>
  <c r="FD180" i="59547"/>
  <c r="FB180" i="59547"/>
  <c r="EZ180" i="59547"/>
  <c r="EX180" i="59547"/>
  <c r="EV180" i="59547"/>
  <c r="ET180" i="59547"/>
  <c r="ER180" i="59547"/>
  <c r="EP180" i="59547"/>
  <c r="EL180" i="59547"/>
  <c r="EK180" i="59547"/>
  <c r="FK179" i="59547"/>
  <c r="FL179" i="59547" s="1"/>
  <c r="FJ179" i="59547"/>
  <c r="FH179" i="59547"/>
  <c r="FF179" i="59547"/>
  <c r="FD179" i="59547"/>
  <c r="FB179" i="59547"/>
  <c r="EZ179" i="59547"/>
  <c r="EX179" i="59547"/>
  <c r="EV179" i="59547"/>
  <c r="ET179" i="59547"/>
  <c r="ER179" i="59547"/>
  <c r="EP179" i="59547"/>
  <c r="EL179" i="59547"/>
  <c r="EK179" i="59547"/>
  <c r="FK178" i="59547"/>
  <c r="FL178" i="59547" s="1"/>
  <c r="FJ178" i="59547"/>
  <c r="FH178" i="59547"/>
  <c r="FF178" i="59547"/>
  <c r="FD178" i="59547"/>
  <c r="FB178" i="59547"/>
  <c r="EZ178" i="59547"/>
  <c r="EX178" i="59547"/>
  <c r="EV178" i="59547"/>
  <c r="ET178" i="59547"/>
  <c r="ER178" i="59547"/>
  <c r="EP178" i="59547"/>
  <c r="EL178" i="59547"/>
  <c r="EK178" i="59547"/>
  <c r="FK177" i="59547"/>
  <c r="FL177" i="59547" s="1"/>
  <c r="FJ177" i="59547"/>
  <c r="FH177" i="59547"/>
  <c r="FF177" i="59547"/>
  <c r="FD177" i="59547"/>
  <c r="FB177" i="59547"/>
  <c r="EZ177" i="59547"/>
  <c r="EX177" i="59547"/>
  <c r="EV177" i="59547"/>
  <c r="ET177" i="59547"/>
  <c r="ER177" i="59547"/>
  <c r="EP177" i="59547"/>
  <c r="EL177" i="59547"/>
  <c r="EK177" i="59547"/>
  <c r="FK176" i="59547"/>
  <c r="FL176" i="59547" s="1"/>
  <c r="FJ176" i="59547"/>
  <c r="FH176" i="59547"/>
  <c r="FF176" i="59547"/>
  <c r="FD176" i="59547"/>
  <c r="FB176" i="59547"/>
  <c r="EZ176" i="59547"/>
  <c r="EX176" i="59547"/>
  <c r="EV176" i="59547"/>
  <c r="ET176" i="59547"/>
  <c r="ER176" i="59547"/>
  <c r="EP176" i="59547"/>
  <c r="EL176" i="59547"/>
  <c r="EK176" i="59547"/>
  <c r="FI175" i="59547"/>
  <c r="FG175" i="59547"/>
  <c r="FE175" i="59547"/>
  <c r="FC175" i="59547"/>
  <c r="FA175" i="59547"/>
  <c r="EY175" i="59547"/>
  <c r="EW175" i="59547"/>
  <c r="EU175" i="59547"/>
  <c r="ES175" i="59547"/>
  <c r="EQ175" i="59547"/>
  <c r="EO175" i="59547"/>
  <c r="FK173" i="59547"/>
  <c r="FJ173" i="59547"/>
  <c r="FH173" i="59547"/>
  <c r="FF173" i="59547"/>
  <c r="FD173" i="59547"/>
  <c r="FB173" i="59547"/>
  <c r="EZ173" i="59547"/>
  <c r="EX173" i="59547"/>
  <c r="EV173" i="59547"/>
  <c r="ET173" i="59547"/>
  <c r="ER173" i="59547"/>
  <c r="EP173" i="59547"/>
  <c r="EN173" i="59547"/>
  <c r="EL173" i="59547"/>
  <c r="EK173" i="59547"/>
  <c r="FK172" i="59547"/>
  <c r="FJ172" i="59547"/>
  <c r="FH172" i="59547"/>
  <c r="FF172" i="59547"/>
  <c r="FD172" i="59547"/>
  <c r="FB172" i="59547"/>
  <c r="EZ172" i="59547"/>
  <c r="EX172" i="59547"/>
  <c r="EV172" i="59547"/>
  <c r="ET172" i="59547"/>
  <c r="ER172" i="59547"/>
  <c r="EP172" i="59547"/>
  <c r="EN172" i="59547"/>
  <c r="EL172" i="59547"/>
  <c r="EK172" i="59547"/>
  <c r="FK171" i="59547"/>
  <c r="FJ171" i="59547"/>
  <c r="FH171" i="59547"/>
  <c r="FF171" i="59547"/>
  <c r="FD171" i="59547"/>
  <c r="FB171" i="59547"/>
  <c r="EZ171" i="59547"/>
  <c r="EX171" i="59547"/>
  <c r="EV171" i="59547"/>
  <c r="ET171" i="59547"/>
  <c r="ER171" i="59547"/>
  <c r="EP171" i="59547"/>
  <c r="EN171" i="59547"/>
  <c r="EL171" i="59547"/>
  <c r="EK171" i="59547"/>
  <c r="EL170" i="59547"/>
  <c r="EK170" i="59547"/>
  <c r="EL169" i="59547"/>
  <c r="EK169" i="59547"/>
  <c r="FK166" i="59547"/>
  <c r="FJ166" i="59547"/>
  <c r="FH166" i="59547"/>
  <c r="FF166" i="59547"/>
  <c r="FD166" i="59547"/>
  <c r="FB166" i="59547"/>
  <c r="EZ166" i="59547"/>
  <c r="EX166" i="59547"/>
  <c r="EV166" i="59547"/>
  <c r="ET166" i="59547"/>
  <c r="ER166" i="59547"/>
  <c r="EP166" i="59547"/>
  <c r="EL166" i="59547"/>
  <c r="EK166" i="59547"/>
  <c r="FK165" i="59547"/>
  <c r="FJ165" i="59547"/>
  <c r="FH165" i="59547"/>
  <c r="FF165" i="59547"/>
  <c r="FD165" i="59547"/>
  <c r="FB165" i="59547"/>
  <c r="EZ165" i="59547"/>
  <c r="EX165" i="59547"/>
  <c r="EV165" i="59547"/>
  <c r="ET165" i="59547"/>
  <c r="ER165" i="59547"/>
  <c r="EP165" i="59547"/>
  <c r="EL165" i="59547"/>
  <c r="EK165" i="59547"/>
  <c r="FK164" i="59547"/>
  <c r="FJ164" i="59547"/>
  <c r="FH164" i="59547"/>
  <c r="FF164" i="59547"/>
  <c r="FD164" i="59547"/>
  <c r="FB164" i="59547"/>
  <c r="EZ164" i="59547"/>
  <c r="EX164" i="59547"/>
  <c r="EV164" i="59547"/>
  <c r="ET164" i="59547"/>
  <c r="ER164" i="59547"/>
  <c r="EP164" i="59547"/>
  <c r="EL164" i="59547"/>
  <c r="EK164" i="59547"/>
  <c r="FK163" i="59547"/>
  <c r="FJ163" i="59547"/>
  <c r="FH163" i="59547"/>
  <c r="FF163" i="59547"/>
  <c r="FD163" i="59547"/>
  <c r="FB163" i="59547"/>
  <c r="EZ163" i="59547"/>
  <c r="EX163" i="59547"/>
  <c r="EV163" i="59547"/>
  <c r="ET163" i="59547"/>
  <c r="ER163" i="59547"/>
  <c r="EP163" i="59547"/>
  <c r="EL163" i="59547"/>
  <c r="EK163" i="59547"/>
  <c r="FK162" i="59547"/>
  <c r="FJ162" i="59547"/>
  <c r="FH162" i="59547"/>
  <c r="FF162" i="59547"/>
  <c r="FD162" i="59547"/>
  <c r="FB162" i="59547"/>
  <c r="EZ162" i="59547"/>
  <c r="EX162" i="59547"/>
  <c r="EV162" i="59547"/>
  <c r="ET162" i="59547"/>
  <c r="ER162" i="59547"/>
  <c r="EP162" i="59547"/>
  <c r="EL162" i="59547"/>
  <c r="EK162" i="59547"/>
  <c r="FI161" i="59547"/>
  <c r="FK161" i="59547" s="1"/>
  <c r="FL161" i="59547" s="1"/>
  <c r="FG161" i="59547"/>
  <c r="FH161" i="59547" s="1"/>
  <c r="FE161" i="59547"/>
  <c r="FF161" i="59547" s="1"/>
  <c r="FC161" i="59547"/>
  <c r="FD161" i="59547" s="1"/>
  <c r="FA161" i="59547"/>
  <c r="FB161" i="59547" s="1"/>
  <c r="EY161" i="59547"/>
  <c r="EZ161" i="59547" s="1"/>
  <c r="EW161" i="59547"/>
  <c r="EX161" i="59547" s="1"/>
  <c r="EU161" i="59547"/>
  <c r="EV161" i="59547" s="1"/>
  <c r="ES161" i="59547"/>
  <c r="ET161" i="59547" s="1"/>
  <c r="EQ161" i="59547"/>
  <c r="ER161" i="59547" s="1"/>
  <c r="EO161" i="59547"/>
  <c r="EP161" i="59547" s="1"/>
  <c r="FK159" i="59547"/>
  <c r="FJ159" i="59547"/>
  <c r="FH159" i="59547"/>
  <c r="FF159" i="59547"/>
  <c r="FD159" i="59547"/>
  <c r="FB159" i="59547"/>
  <c r="EZ159" i="59547"/>
  <c r="EX159" i="59547"/>
  <c r="EV159" i="59547"/>
  <c r="ET159" i="59547"/>
  <c r="ER159" i="59547"/>
  <c r="EP159" i="59547"/>
  <c r="EL159" i="59547"/>
  <c r="EK159" i="59547"/>
  <c r="FK158" i="59547"/>
  <c r="FJ158" i="59547"/>
  <c r="FH158" i="59547"/>
  <c r="FF158" i="59547"/>
  <c r="FD158" i="59547"/>
  <c r="FB158" i="59547"/>
  <c r="EZ158" i="59547"/>
  <c r="EX158" i="59547"/>
  <c r="EV158" i="59547"/>
  <c r="ET158" i="59547"/>
  <c r="ER158" i="59547"/>
  <c r="EP158" i="59547"/>
  <c r="EL158" i="59547"/>
  <c r="EK158" i="59547"/>
  <c r="FK157" i="59547"/>
  <c r="FJ157" i="59547"/>
  <c r="FH157" i="59547"/>
  <c r="FF157" i="59547"/>
  <c r="FD157" i="59547"/>
  <c r="FB157" i="59547"/>
  <c r="EZ157" i="59547"/>
  <c r="EX157" i="59547"/>
  <c r="EV157" i="59547"/>
  <c r="ET157" i="59547"/>
  <c r="ER157" i="59547"/>
  <c r="EP157" i="59547"/>
  <c r="EL157" i="59547"/>
  <c r="EK157" i="59547"/>
  <c r="FK156" i="59547"/>
  <c r="FJ156" i="59547"/>
  <c r="FH156" i="59547"/>
  <c r="FF156" i="59547"/>
  <c r="FD156" i="59547"/>
  <c r="FB156" i="59547"/>
  <c r="EZ156" i="59547"/>
  <c r="EX156" i="59547"/>
  <c r="EV156" i="59547"/>
  <c r="ET156" i="59547"/>
  <c r="ER156" i="59547"/>
  <c r="EP156" i="59547"/>
  <c r="EL156" i="59547"/>
  <c r="EK156" i="59547"/>
  <c r="FK155" i="59547"/>
  <c r="FJ155" i="59547"/>
  <c r="FH155" i="59547"/>
  <c r="FF155" i="59547"/>
  <c r="FD155" i="59547"/>
  <c r="FB155" i="59547"/>
  <c r="EZ155" i="59547"/>
  <c r="EX155" i="59547"/>
  <c r="EV155" i="59547"/>
  <c r="ET155" i="59547"/>
  <c r="ER155" i="59547"/>
  <c r="EP155" i="59547"/>
  <c r="EL155" i="59547"/>
  <c r="EK155" i="59547"/>
  <c r="FI154" i="59547"/>
  <c r="FG154" i="59547"/>
  <c r="FE154" i="59547"/>
  <c r="FC154" i="59547"/>
  <c r="FA154" i="59547"/>
  <c r="EY154" i="59547"/>
  <c r="EW154" i="59547"/>
  <c r="EU154" i="59547"/>
  <c r="ES154" i="59547"/>
  <c r="EQ154" i="59547"/>
  <c r="EO154" i="59547"/>
  <c r="FK152" i="59547"/>
  <c r="FI152" i="59547"/>
  <c r="FG152" i="59547"/>
  <c r="FE152" i="59547"/>
  <c r="FC152" i="59547"/>
  <c r="FA152" i="59547"/>
  <c r="EY152" i="59547"/>
  <c r="EW152" i="59547"/>
  <c r="EU152" i="59547"/>
  <c r="ES152" i="59547"/>
  <c r="EQ152" i="59547"/>
  <c r="EO152" i="59547"/>
  <c r="EM152" i="59547"/>
  <c r="FI151" i="59547"/>
  <c r="FG151" i="59547"/>
  <c r="FE151" i="59547"/>
  <c r="FC151" i="59547"/>
  <c r="FA151" i="59547"/>
  <c r="EY151" i="59547"/>
  <c r="EW151" i="59547"/>
  <c r="EU151" i="59547"/>
  <c r="ES151" i="59547"/>
  <c r="EQ151" i="59547"/>
  <c r="EO151" i="59547"/>
  <c r="EM151" i="59547"/>
  <c r="FK147" i="59547"/>
  <c r="FJ147" i="59547"/>
  <c r="FH147" i="59547"/>
  <c r="FF147" i="59547"/>
  <c r="FD147" i="59547"/>
  <c r="FB147" i="59547"/>
  <c r="EZ147" i="59547"/>
  <c r="EX147" i="59547"/>
  <c r="EV147" i="59547"/>
  <c r="ET147" i="59547"/>
  <c r="ER147" i="59547"/>
  <c r="EP147" i="59547"/>
  <c r="EN147" i="59547"/>
  <c r="EL147" i="59547"/>
  <c r="EK147" i="59547"/>
  <c r="FK146" i="59547"/>
  <c r="FJ146" i="59547"/>
  <c r="FH146" i="59547"/>
  <c r="FF146" i="59547"/>
  <c r="FD146" i="59547"/>
  <c r="FB146" i="59547"/>
  <c r="EZ146" i="59547"/>
  <c r="EX146" i="59547"/>
  <c r="EV146" i="59547"/>
  <c r="ET146" i="59547"/>
  <c r="ER146" i="59547"/>
  <c r="EP146" i="59547"/>
  <c r="EN146" i="59547"/>
  <c r="EL146" i="59547"/>
  <c r="EK146" i="59547"/>
  <c r="FK145" i="59547"/>
  <c r="FJ145" i="59547"/>
  <c r="FH145" i="59547"/>
  <c r="FF145" i="59547"/>
  <c r="FD145" i="59547"/>
  <c r="FB145" i="59547"/>
  <c r="EZ145" i="59547"/>
  <c r="EX145" i="59547"/>
  <c r="EV145" i="59547"/>
  <c r="ET145" i="59547"/>
  <c r="ER145" i="59547"/>
  <c r="EP145" i="59547"/>
  <c r="EN145" i="59547"/>
  <c r="EL145" i="59547"/>
  <c r="EK145" i="59547"/>
  <c r="FK144" i="59547"/>
  <c r="FJ144" i="59547"/>
  <c r="FH144" i="59547"/>
  <c r="FF144" i="59547"/>
  <c r="FD144" i="59547"/>
  <c r="FB144" i="59547"/>
  <c r="EZ144" i="59547"/>
  <c r="EX144" i="59547"/>
  <c r="EV144" i="59547"/>
  <c r="ET144" i="59547"/>
  <c r="ER144" i="59547"/>
  <c r="EP144" i="59547"/>
  <c r="EN144" i="59547"/>
  <c r="EL144" i="59547"/>
  <c r="EK144" i="59547"/>
  <c r="FK143" i="59547"/>
  <c r="FJ143" i="59547"/>
  <c r="FH143" i="59547"/>
  <c r="FF143" i="59547"/>
  <c r="FD143" i="59547"/>
  <c r="FB143" i="59547"/>
  <c r="EZ143" i="59547"/>
  <c r="EX143" i="59547"/>
  <c r="EV143" i="59547"/>
  <c r="ET143" i="59547"/>
  <c r="ER143" i="59547"/>
  <c r="EP143" i="59547"/>
  <c r="EN143" i="59547"/>
  <c r="EL143" i="59547"/>
  <c r="EK143" i="59547"/>
  <c r="FI142" i="59547"/>
  <c r="FG142" i="59547"/>
  <c r="FH142" i="59547" s="1"/>
  <c r="FE142" i="59547"/>
  <c r="FC142" i="59547"/>
  <c r="FA142" i="59547"/>
  <c r="EY142" i="59547"/>
  <c r="EW142" i="59547"/>
  <c r="EU142" i="59547"/>
  <c r="ES142" i="59547"/>
  <c r="EQ142" i="59547"/>
  <c r="EO142" i="59547"/>
  <c r="EM142" i="59547"/>
  <c r="FK140" i="59547"/>
  <c r="FJ140" i="59547"/>
  <c r="FH140" i="59547"/>
  <c r="FF140" i="59547"/>
  <c r="FD140" i="59547"/>
  <c r="FB140" i="59547"/>
  <c r="EZ140" i="59547"/>
  <c r="EX140" i="59547"/>
  <c r="EV140" i="59547"/>
  <c r="ET140" i="59547"/>
  <c r="ER140" i="59547"/>
  <c r="EP140" i="59547"/>
  <c r="EN140" i="59547"/>
  <c r="EL140" i="59547"/>
  <c r="EK140" i="59547"/>
  <c r="FK139" i="59547"/>
  <c r="FJ139" i="59547"/>
  <c r="FH139" i="59547"/>
  <c r="FF139" i="59547"/>
  <c r="FD139" i="59547"/>
  <c r="FB139" i="59547"/>
  <c r="EZ139" i="59547"/>
  <c r="EX139" i="59547"/>
  <c r="EV139" i="59547"/>
  <c r="ET139" i="59547"/>
  <c r="ER139" i="59547"/>
  <c r="EP139" i="59547"/>
  <c r="EN139" i="59547"/>
  <c r="EL139" i="59547"/>
  <c r="EK139" i="59547"/>
  <c r="FK138" i="59547"/>
  <c r="FJ138" i="59547"/>
  <c r="FH138" i="59547"/>
  <c r="FF138" i="59547"/>
  <c r="FD138" i="59547"/>
  <c r="FB138" i="59547"/>
  <c r="EZ138" i="59547"/>
  <c r="EX138" i="59547"/>
  <c r="EV138" i="59547"/>
  <c r="ET138" i="59547"/>
  <c r="ER138" i="59547"/>
  <c r="EP138" i="59547"/>
  <c r="EN138" i="59547"/>
  <c r="EL138" i="59547"/>
  <c r="EK138" i="59547"/>
  <c r="FK137" i="59547"/>
  <c r="FJ137" i="59547"/>
  <c r="FH137" i="59547"/>
  <c r="FF137" i="59547"/>
  <c r="FD137" i="59547"/>
  <c r="FB137" i="59547"/>
  <c r="EZ137" i="59547"/>
  <c r="EX137" i="59547"/>
  <c r="EV137" i="59547"/>
  <c r="ET137" i="59547"/>
  <c r="ER137" i="59547"/>
  <c r="EP137" i="59547"/>
  <c r="EN137" i="59547"/>
  <c r="EL137" i="59547"/>
  <c r="EK137" i="59547"/>
  <c r="FK136" i="59547"/>
  <c r="FJ136" i="59547"/>
  <c r="FH136" i="59547"/>
  <c r="FF136" i="59547"/>
  <c r="FD136" i="59547"/>
  <c r="FB136" i="59547"/>
  <c r="EZ136" i="59547"/>
  <c r="EX136" i="59547"/>
  <c r="EV136" i="59547"/>
  <c r="ET136" i="59547"/>
  <c r="ER136" i="59547"/>
  <c r="EP136" i="59547"/>
  <c r="EL136" i="59547"/>
  <c r="EK136" i="59547"/>
  <c r="FI135" i="59547"/>
  <c r="FJ135" i="59547" s="1"/>
  <c r="FG135" i="59547"/>
  <c r="FH135" i="59547" s="1"/>
  <c r="FE135" i="59547"/>
  <c r="FF135" i="59547" s="1"/>
  <c r="FC135" i="59547"/>
  <c r="FD135" i="59547" s="1"/>
  <c r="FA135" i="59547"/>
  <c r="FB135" i="59547" s="1"/>
  <c r="EY135" i="59547"/>
  <c r="EZ135" i="59547" s="1"/>
  <c r="EW135" i="59547"/>
  <c r="EX135" i="59547" s="1"/>
  <c r="EU135" i="59547"/>
  <c r="EV135" i="59547" s="1"/>
  <c r="ES135" i="59547"/>
  <c r="ET135" i="59547" s="1"/>
  <c r="EQ135" i="59547"/>
  <c r="ER135" i="59547" s="1"/>
  <c r="EO135" i="59547"/>
  <c r="EP135" i="59547" s="1"/>
  <c r="EM135" i="59547"/>
  <c r="EL133" i="59547"/>
  <c r="EK133" i="59547"/>
  <c r="FK132" i="59547"/>
  <c r="FL132" i="59547" s="1"/>
  <c r="FJ132" i="59547"/>
  <c r="FH132" i="59547"/>
  <c r="FF132" i="59547"/>
  <c r="FD132" i="59547"/>
  <c r="FB132" i="59547"/>
  <c r="EZ132" i="59547"/>
  <c r="EX132" i="59547"/>
  <c r="EV132" i="59547"/>
  <c r="ET132" i="59547"/>
  <c r="ER132" i="59547"/>
  <c r="EP132" i="59547"/>
  <c r="EN132" i="59547"/>
  <c r="EL132" i="59547"/>
  <c r="EK132" i="59547"/>
  <c r="FK131" i="59547"/>
  <c r="FL131" i="59547" s="1"/>
  <c r="FJ131" i="59547"/>
  <c r="FH131" i="59547"/>
  <c r="FF131" i="59547"/>
  <c r="FD131" i="59547"/>
  <c r="FB131" i="59547"/>
  <c r="EZ131" i="59547"/>
  <c r="EX131" i="59547"/>
  <c r="EV131" i="59547"/>
  <c r="ET131" i="59547"/>
  <c r="ER131" i="59547"/>
  <c r="EP131" i="59547"/>
  <c r="EN131" i="59547"/>
  <c r="EL131" i="59547"/>
  <c r="EK131" i="59547"/>
  <c r="FK130" i="59547"/>
  <c r="FL130" i="59547" s="1"/>
  <c r="FJ130" i="59547"/>
  <c r="FH130" i="59547"/>
  <c r="FF130" i="59547"/>
  <c r="FD130" i="59547"/>
  <c r="FB130" i="59547"/>
  <c r="EZ130" i="59547"/>
  <c r="EX130" i="59547"/>
  <c r="EV130" i="59547"/>
  <c r="ET130" i="59547"/>
  <c r="ER130" i="59547"/>
  <c r="EP130" i="59547"/>
  <c r="EN130" i="59547"/>
  <c r="EL130" i="59547"/>
  <c r="EK130" i="59547"/>
  <c r="FK129" i="59547"/>
  <c r="FL129" i="59547" s="1"/>
  <c r="FJ129" i="59547"/>
  <c r="FH129" i="59547"/>
  <c r="FF129" i="59547"/>
  <c r="FD129" i="59547"/>
  <c r="FB129" i="59547"/>
  <c r="EZ129" i="59547"/>
  <c r="EX129" i="59547"/>
  <c r="EV129" i="59547"/>
  <c r="ET129" i="59547"/>
  <c r="ER129" i="59547"/>
  <c r="EP129" i="59547"/>
  <c r="EN129" i="59547"/>
  <c r="EL129" i="59547"/>
  <c r="EK129" i="59547"/>
  <c r="EL126" i="59547"/>
  <c r="EK126" i="59547"/>
  <c r="FK125" i="59547"/>
  <c r="FL125" i="59547" s="1"/>
  <c r="FJ125" i="59547"/>
  <c r="FH125" i="59547"/>
  <c r="FF125" i="59547"/>
  <c r="FD125" i="59547"/>
  <c r="FB125" i="59547"/>
  <c r="EZ125" i="59547"/>
  <c r="EX125" i="59547"/>
  <c r="EV125" i="59547"/>
  <c r="ET125" i="59547"/>
  <c r="ER125" i="59547"/>
  <c r="EP125" i="59547"/>
  <c r="EN125" i="59547"/>
  <c r="EL125" i="59547"/>
  <c r="EK125" i="59547"/>
  <c r="FK124" i="59547"/>
  <c r="FL124" i="59547" s="1"/>
  <c r="FJ124" i="59547"/>
  <c r="FH124" i="59547"/>
  <c r="FF124" i="59547"/>
  <c r="FD124" i="59547"/>
  <c r="FB124" i="59547"/>
  <c r="EZ124" i="59547"/>
  <c r="EX124" i="59547"/>
  <c r="EV124" i="59547"/>
  <c r="ET124" i="59547"/>
  <c r="ER124" i="59547"/>
  <c r="EP124" i="59547"/>
  <c r="EN124" i="59547"/>
  <c r="EL124" i="59547"/>
  <c r="EK124" i="59547"/>
  <c r="FK123" i="59547"/>
  <c r="FL123" i="59547" s="1"/>
  <c r="FJ123" i="59547"/>
  <c r="FH123" i="59547"/>
  <c r="FF123" i="59547"/>
  <c r="FD123" i="59547"/>
  <c r="FB123" i="59547"/>
  <c r="EZ123" i="59547"/>
  <c r="EX123" i="59547"/>
  <c r="EV123" i="59547"/>
  <c r="ET123" i="59547"/>
  <c r="ER123" i="59547"/>
  <c r="EP123" i="59547"/>
  <c r="EN123" i="59547"/>
  <c r="EL123" i="59547"/>
  <c r="EK123" i="59547"/>
  <c r="FK122" i="59547"/>
  <c r="FL122" i="59547" s="1"/>
  <c r="FJ122" i="59547"/>
  <c r="FH122" i="59547"/>
  <c r="FF122" i="59547"/>
  <c r="FD122" i="59547"/>
  <c r="FB122" i="59547"/>
  <c r="EZ122" i="59547"/>
  <c r="EX122" i="59547"/>
  <c r="EV122" i="59547"/>
  <c r="ET122" i="59547"/>
  <c r="ER122" i="59547"/>
  <c r="EP122" i="59547"/>
  <c r="EN122" i="59547"/>
  <c r="EL122" i="59547"/>
  <c r="EK122" i="59547"/>
  <c r="FK119" i="59547"/>
  <c r="FL119" i="59547" s="1"/>
  <c r="EN119" i="59547"/>
  <c r="EL119" i="59547"/>
  <c r="EK119" i="59547"/>
  <c r="FK118" i="59547"/>
  <c r="FL118" i="59547" s="1"/>
  <c r="FJ118" i="59547"/>
  <c r="FH118" i="59547"/>
  <c r="FF118" i="59547"/>
  <c r="FD118" i="59547"/>
  <c r="FB118" i="59547"/>
  <c r="EZ118" i="59547"/>
  <c r="EX118" i="59547"/>
  <c r="EV118" i="59547"/>
  <c r="ET118" i="59547"/>
  <c r="ER118" i="59547"/>
  <c r="EP118" i="59547"/>
  <c r="EN118" i="59547"/>
  <c r="EL118" i="59547"/>
  <c r="EK118" i="59547"/>
  <c r="FK117" i="59547"/>
  <c r="FL117" i="59547" s="1"/>
  <c r="FJ117" i="59547"/>
  <c r="FH117" i="59547"/>
  <c r="FF117" i="59547"/>
  <c r="FD117" i="59547"/>
  <c r="FB117" i="59547"/>
  <c r="EZ117" i="59547"/>
  <c r="EX117" i="59547"/>
  <c r="EV117" i="59547"/>
  <c r="ET117" i="59547"/>
  <c r="ER117" i="59547"/>
  <c r="EP117" i="59547"/>
  <c r="EN117" i="59547"/>
  <c r="EL117" i="59547"/>
  <c r="EK117" i="59547"/>
  <c r="FK116" i="59547"/>
  <c r="FL116" i="59547" s="1"/>
  <c r="FJ116" i="59547"/>
  <c r="FH116" i="59547"/>
  <c r="FF116" i="59547"/>
  <c r="FD116" i="59547"/>
  <c r="FB116" i="59547"/>
  <c r="EZ116" i="59547"/>
  <c r="EX116" i="59547"/>
  <c r="EV116" i="59547"/>
  <c r="ET116" i="59547"/>
  <c r="ER116" i="59547"/>
  <c r="EP116" i="59547"/>
  <c r="EN116" i="59547"/>
  <c r="EL116" i="59547"/>
  <c r="EK116" i="59547"/>
  <c r="FK115" i="59547"/>
  <c r="FL115" i="59547" s="1"/>
  <c r="FJ115" i="59547"/>
  <c r="FH115" i="59547"/>
  <c r="FF115" i="59547"/>
  <c r="FD115" i="59547"/>
  <c r="FB115" i="59547"/>
  <c r="EZ115" i="59547"/>
  <c r="EX115" i="59547"/>
  <c r="EV115" i="59547"/>
  <c r="ET115" i="59547"/>
  <c r="ER115" i="59547"/>
  <c r="EP115" i="59547"/>
  <c r="EN115" i="59547"/>
  <c r="EL115" i="59547"/>
  <c r="EK115" i="59547"/>
  <c r="FI114" i="59547"/>
  <c r="FG114" i="59547"/>
  <c r="FE114" i="59547"/>
  <c r="FC114" i="59547"/>
  <c r="FA114" i="59547"/>
  <c r="EY114" i="59547"/>
  <c r="EW114" i="59547"/>
  <c r="EU114" i="59547"/>
  <c r="ES114" i="59547"/>
  <c r="EQ114" i="59547"/>
  <c r="EO114" i="59547"/>
  <c r="EM114" i="59547"/>
  <c r="FK112" i="59547"/>
  <c r="FL112" i="59547" s="1"/>
  <c r="EN112" i="59547"/>
  <c r="EL112" i="59547"/>
  <c r="EK112" i="59547"/>
  <c r="FK111" i="59547"/>
  <c r="FL111" i="59547" s="1"/>
  <c r="FJ111" i="59547"/>
  <c r="FH111" i="59547"/>
  <c r="FF111" i="59547"/>
  <c r="FD111" i="59547"/>
  <c r="FB111" i="59547"/>
  <c r="EZ111" i="59547"/>
  <c r="EX111" i="59547"/>
  <c r="EV111" i="59547"/>
  <c r="ET111" i="59547"/>
  <c r="ER111" i="59547"/>
  <c r="EP111" i="59547"/>
  <c r="EN111" i="59547"/>
  <c r="EL111" i="59547"/>
  <c r="EK111" i="59547"/>
  <c r="FK110" i="59547"/>
  <c r="FL110" i="59547" s="1"/>
  <c r="FJ110" i="59547"/>
  <c r="FH110" i="59547"/>
  <c r="FF110" i="59547"/>
  <c r="FD110" i="59547"/>
  <c r="FB110" i="59547"/>
  <c r="EZ110" i="59547"/>
  <c r="EX110" i="59547"/>
  <c r="EV110" i="59547"/>
  <c r="ET110" i="59547"/>
  <c r="ER110" i="59547"/>
  <c r="EP110" i="59547"/>
  <c r="EN110" i="59547"/>
  <c r="EL110" i="59547"/>
  <c r="EK110" i="59547"/>
  <c r="FK109" i="59547"/>
  <c r="FL109" i="59547" s="1"/>
  <c r="FJ109" i="59547"/>
  <c r="FH109" i="59547"/>
  <c r="FF109" i="59547"/>
  <c r="FD109" i="59547"/>
  <c r="FB109" i="59547"/>
  <c r="EZ109" i="59547"/>
  <c r="EX109" i="59547"/>
  <c r="EV109" i="59547"/>
  <c r="ET109" i="59547"/>
  <c r="ER109" i="59547"/>
  <c r="EP109" i="59547"/>
  <c r="EN109" i="59547"/>
  <c r="EL109" i="59547"/>
  <c r="EK109" i="59547"/>
  <c r="FK108" i="59547"/>
  <c r="FL108" i="59547" s="1"/>
  <c r="FJ108" i="59547"/>
  <c r="FH108" i="59547"/>
  <c r="FF108" i="59547"/>
  <c r="FD108" i="59547"/>
  <c r="FB108" i="59547"/>
  <c r="EZ108" i="59547"/>
  <c r="EX108" i="59547"/>
  <c r="EV108" i="59547"/>
  <c r="ET108" i="59547"/>
  <c r="ER108" i="59547"/>
  <c r="EP108" i="59547"/>
  <c r="EN108" i="59547"/>
  <c r="EL108" i="59547"/>
  <c r="EK108" i="59547"/>
  <c r="FI107" i="59547"/>
  <c r="FK107" i="59547" s="1"/>
  <c r="FL107" i="59547" s="1"/>
  <c r="FG107" i="59547"/>
  <c r="FH107" i="59547" s="1"/>
  <c r="FE107" i="59547"/>
  <c r="FF107" i="59547" s="1"/>
  <c r="FC107" i="59547"/>
  <c r="FD107" i="59547" s="1"/>
  <c r="FA107" i="59547"/>
  <c r="FB107" i="59547" s="1"/>
  <c r="EY107" i="59547"/>
  <c r="EZ107" i="59547" s="1"/>
  <c r="EW107" i="59547"/>
  <c r="EX107" i="59547" s="1"/>
  <c r="EU107" i="59547"/>
  <c r="EV107" i="59547" s="1"/>
  <c r="ES107" i="59547"/>
  <c r="ET107" i="59547" s="1"/>
  <c r="EQ107" i="59547"/>
  <c r="ER107" i="59547" s="1"/>
  <c r="EO107" i="59547"/>
  <c r="EP107" i="59547" s="1"/>
  <c r="EM107" i="59547"/>
  <c r="EN107" i="59547" s="1"/>
  <c r="FK105" i="59547"/>
  <c r="FL105" i="59547" s="1"/>
  <c r="EN105" i="59547"/>
  <c r="EL105" i="59547"/>
  <c r="EK105" i="59547"/>
  <c r="FK104" i="59547"/>
  <c r="FL104" i="59547" s="1"/>
  <c r="FJ104" i="59547"/>
  <c r="FH104" i="59547"/>
  <c r="FF104" i="59547"/>
  <c r="FD104" i="59547"/>
  <c r="FB104" i="59547"/>
  <c r="EZ104" i="59547"/>
  <c r="EX104" i="59547"/>
  <c r="EV104" i="59547"/>
  <c r="ET104" i="59547"/>
  <c r="ER104" i="59547"/>
  <c r="EP104" i="59547"/>
  <c r="EN104" i="59547"/>
  <c r="EL104" i="59547"/>
  <c r="EK104" i="59547"/>
  <c r="FK103" i="59547"/>
  <c r="FL103" i="59547" s="1"/>
  <c r="FJ103" i="59547"/>
  <c r="FH103" i="59547"/>
  <c r="FF103" i="59547"/>
  <c r="FD103" i="59547"/>
  <c r="FB103" i="59547"/>
  <c r="EZ103" i="59547"/>
  <c r="EX103" i="59547"/>
  <c r="EV103" i="59547"/>
  <c r="ET103" i="59547"/>
  <c r="ER103" i="59547"/>
  <c r="EP103" i="59547"/>
  <c r="EN103" i="59547"/>
  <c r="EL103" i="59547"/>
  <c r="EK103" i="59547"/>
  <c r="FK102" i="59547"/>
  <c r="FL102" i="59547" s="1"/>
  <c r="FJ102" i="59547"/>
  <c r="FH102" i="59547"/>
  <c r="FF102" i="59547"/>
  <c r="FD102" i="59547"/>
  <c r="FB102" i="59547"/>
  <c r="EZ102" i="59547"/>
  <c r="EX102" i="59547"/>
  <c r="EV102" i="59547"/>
  <c r="ET102" i="59547"/>
  <c r="ER102" i="59547"/>
  <c r="EP102" i="59547"/>
  <c r="EN102" i="59547"/>
  <c r="EL102" i="59547"/>
  <c r="EK102" i="59547"/>
  <c r="FK101" i="59547"/>
  <c r="FL101" i="59547" s="1"/>
  <c r="FJ101" i="59547"/>
  <c r="FH101" i="59547"/>
  <c r="FF101" i="59547"/>
  <c r="FD101" i="59547"/>
  <c r="FB101" i="59547"/>
  <c r="EZ101" i="59547"/>
  <c r="EX101" i="59547"/>
  <c r="EV101" i="59547"/>
  <c r="ET101" i="59547"/>
  <c r="ER101" i="59547"/>
  <c r="EP101" i="59547"/>
  <c r="EN101" i="59547"/>
  <c r="EL101" i="59547"/>
  <c r="EK101" i="59547"/>
  <c r="FI100" i="59547"/>
  <c r="FG100" i="59547"/>
  <c r="FE100" i="59547"/>
  <c r="FC100" i="59547"/>
  <c r="FA100" i="59547"/>
  <c r="EY100" i="59547"/>
  <c r="EW100" i="59547"/>
  <c r="EU100" i="59547"/>
  <c r="ES100" i="59547"/>
  <c r="EQ100" i="59547"/>
  <c r="EO100" i="59547"/>
  <c r="EM100" i="59547"/>
  <c r="FK98" i="59547"/>
  <c r="FI98" i="59547"/>
  <c r="FG98" i="59547"/>
  <c r="FE98" i="59547"/>
  <c r="FC98" i="59547"/>
  <c r="FA98" i="59547"/>
  <c r="EY98" i="59547"/>
  <c r="EW98" i="59547"/>
  <c r="EU98" i="59547"/>
  <c r="ES98" i="59547"/>
  <c r="EQ98" i="59547"/>
  <c r="EO98" i="59547"/>
  <c r="EM98" i="59547"/>
  <c r="FI97" i="59547"/>
  <c r="FG97" i="59547"/>
  <c r="FE97" i="59547"/>
  <c r="FC97" i="59547"/>
  <c r="FA97" i="59547"/>
  <c r="EY97" i="59547"/>
  <c r="EW97" i="59547"/>
  <c r="EU97" i="59547"/>
  <c r="ES97" i="59547"/>
  <c r="EQ97" i="59547"/>
  <c r="EO97" i="59547"/>
  <c r="EM97" i="59547"/>
  <c r="FK151" i="59547"/>
  <c r="EL90" i="59547"/>
  <c r="EK90" i="59547"/>
  <c r="FK89" i="59547"/>
  <c r="FL89" i="59547" s="1"/>
  <c r="EL89" i="59547"/>
  <c r="EK89" i="59547"/>
  <c r="FK88" i="59547"/>
  <c r="FL88" i="59547" s="1"/>
  <c r="EL88" i="59547"/>
  <c r="EK88" i="59547"/>
  <c r="FK85" i="59547"/>
  <c r="EL85" i="59547"/>
  <c r="EK85" i="59547"/>
  <c r="FK84" i="59547"/>
  <c r="EL84" i="59547"/>
  <c r="EK84" i="59547"/>
  <c r="FK83" i="59547"/>
  <c r="EL83" i="59547"/>
  <c r="EK83" i="59547"/>
  <c r="FI82" i="59547"/>
  <c r="FJ82" i="59547" s="1"/>
  <c r="FG82" i="59547"/>
  <c r="FH82" i="59547" s="1"/>
  <c r="FE82" i="59547"/>
  <c r="FF82" i="59547" s="1"/>
  <c r="FC82" i="59547"/>
  <c r="FD82" i="59547" s="1"/>
  <c r="FA82" i="59547"/>
  <c r="FB82" i="59547" s="1"/>
  <c r="EY82" i="59547"/>
  <c r="EZ82" i="59547" s="1"/>
  <c r="EW82" i="59547"/>
  <c r="EX82" i="59547" s="1"/>
  <c r="EU82" i="59547"/>
  <c r="EV82" i="59547" s="1"/>
  <c r="ES82" i="59547"/>
  <c r="ET82" i="59547" s="1"/>
  <c r="EQ82" i="59547"/>
  <c r="ER82" i="59547" s="1"/>
  <c r="EO82" i="59547"/>
  <c r="EP82" i="59547" s="1"/>
  <c r="EM82" i="59547"/>
  <c r="EN82" i="59547" s="1"/>
  <c r="FK78" i="59547"/>
  <c r="EL78" i="59547"/>
  <c r="EK78" i="59547"/>
  <c r="FK77" i="59547"/>
  <c r="EL77" i="59547"/>
  <c r="EK77" i="59547"/>
  <c r="FK76" i="59547"/>
  <c r="EL76" i="59547"/>
  <c r="EK76" i="59547"/>
  <c r="FI75" i="59547"/>
  <c r="FJ75" i="59547" s="1"/>
  <c r="FG75" i="59547"/>
  <c r="FH75" i="59547" s="1"/>
  <c r="FE75" i="59547"/>
  <c r="FF75" i="59547" s="1"/>
  <c r="FC75" i="59547"/>
  <c r="FD75" i="59547" s="1"/>
  <c r="FA75" i="59547"/>
  <c r="FB75" i="59547" s="1"/>
  <c r="EY75" i="59547"/>
  <c r="EZ75" i="59547" s="1"/>
  <c r="EW75" i="59547"/>
  <c r="EX75" i="59547" s="1"/>
  <c r="EU75" i="59547"/>
  <c r="EV75" i="59547" s="1"/>
  <c r="ES75" i="59547"/>
  <c r="ET75" i="59547" s="1"/>
  <c r="EQ75" i="59547"/>
  <c r="ER75" i="59547" s="1"/>
  <c r="EO75" i="59547"/>
  <c r="EP75" i="59547" s="1"/>
  <c r="EM75" i="59547"/>
  <c r="EN75" i="59547" s="1"/>
  <c r="FK67" i="59547"/>
  <c r="EL67" i="59547"/>
  <c r="EK67" i="59547"/>
  <c r="FK66" i="59547"/>
  <c r="EL66" i="59547"/>
  <c r="EK66" i="59547"/>
  <c r="FK65" i="59547"/>
  <c r="EL65" i="59547"/>
  <c r="EK65" i="59547"/>
  <c r="FK64" i="59547"/>
  <c r="EL64" i="59547"/>
  <c r="EK64" i="59547"/>
  <c r="FK63" i="59547"/>
  <c r="EL63" i="59547"/>
  <c r="EK63" i="59547"/>
  <c r="FK62" i="59547"/>
  <c r="EL62" i="59547"/>
  <c r="EK62" i="59547"/>
  <c r="FK61" i="59547"/>
  <c r="EL61" i="59547"/>
  <c r="EK61" i="59547"/>
  <c r="FK60" i="59547"/>
  <c r="EL60" i="59547"/>
  <c r="EK60" i="59547"/>
  <c r="FK59" i="59547"/>
  <c r="EL59" i="59547"/>
  <c r="EK59" i="59547"/>
  <c r="FK58" i="59547"/>
  <c r="EL58" i="59547"/>
  <c r="EK58" i="59547"/>
  <c r="FK57" i="59547"/>
  <c r="EL57" i="59547"/>
  <c r="EK57" i="59547"/>
  <c r="FK56" i="59547"/>
  <c r="EL56" i="59547"/>
  <c r="EK56" i="59547"/>
  <c r="FK55" i="59547"/>
  <c r="EL55" i="59547"/>
  <c r="EK55" i="59547"/>
  <c r="FK52" i="59547"/>
  <c r="EL52" i="59547"/>
  <c r="EK52" i="59547"/>
  <c r="FK51" i="59547"/>
  <c r="EL51" i="59547"/>
  <c r="EK51" i="59547"/>
  <c r="FK50" i="59547"/>
  <c r="EL50" i="59547"/>
  <c r="EK50" i="59547"/>
  <c r="FK49" i="59547"/>
  <c r="EL49" i="59547"/>
  <c r="EK49" i="59547"/>
  <c r="FK48" i="59547"/>
  <c r="EL48" i="59547"/>
  <c r="EK48" i="59547"/>
  <c r="FK47" i="59547"/>
  <c r="EL47" i="59547"/>
  <c r="EK47" i="59547"/>
  <c r="FK46" i="59547"/>
  <c r="EL46" i="59547"/>
  <c r="EK46" i="59547"/>
  <c r="FK45" i="59547"/>
  <c r="EL45" i="59547"/>
  <c r="EK45" i="59547"/>
  <c r="FK37" i="59547"/>
  <c r="FL37" i="59547" s="1"/>
  <c r="FK35" i="59547"/>
  <c r="FL35" i="59547" s="1"/>
  <c r="EL35" i="59547"/>
  <c r="EK35" i="59547"/>
  <c r="FK34" i="59547"/>
  <c r="FL34" i="59547" s="1"/>
  <c r="EL34" i="59547"/>
  <c r="EK34" i="59547"/>
  <c r="FK33" i="59547"/>
  <c r="FL33" i="59547" s="1"/>
  <c r="EL33" i="59547"/>
  <c r="EK33" i="59547"/>
  <c r="FK32" i="59547"/>
  <c r="FL32" i="59547" s="1"/>
  <c r="EL32" i="59547"/>
  <c r="EK32" i="59547"/>
  <c r="FK31" i="59547"/>
  <c r="FL31" i="59547" s="1"/>
  <c r="EL31" i="59547"/>
  <c r="EK31" i="59547"/>
  <c r="FK30" i="59547"/>
  <c r="FL30" i="59547" s="1"/>
  <c r="EL30" i="59547"/>
  <c r="EK30" i="59547"/>
  <c r="FK29" i="59547"/>
  <c r="FL29" i="59547" s="1"/>
  <c r="EL29" i="59547"/>
  <c r="EK29" i="59547"/>
  <c r="FK28" i="59547"/>
  <c r="FL28" i="59547" s="1"/>
  <c r="EL28" i="59547"/>
  <c r="EK28" i="59547"/>
  <c r="FK27" i="59547"/>
  <c r="FL27" i="59547" s="1"/>
  <c r="EL27" i="59547"/>
  <c r="EK27" i="59547"/>
  <c r="FK26" i="59547"/>
  <c r="FL26" i="59547" s="1"/>
  <c r="EL26" i="59547"/>
  <c r="EK26" i="59547"/>
  <c r="FK25" i="59547"/>
  <c r="FL25" i="59547" s="1"/>
  <c r="EL25" i="59547"/>
  <c r="EK25" i="59547"/>
  <c r="EM24" i="59547"/>
  <c r="EN24" i="59547" s="1"/>
  <c r="FK18" i="59547"/>
  <c r="FL18" i="59547" s="1"/>
  <c r="EL18" i="59547"/>
  <c r="EK18" i="59547"/>
  <c r="FK17" i="59547"/>
  <c r="FL17" i="59547" s="1"/>
  <c r="EL17" i="59547"/>
  <c r="EK17" i="59547"/>
  <c r="FK16" i="59547"/>
  <c r="FL16" i="59547" s="1"/>
  <c r="EL16" i="59547"/>
  <c r="EK16" i="59547"/>
  <c r="FK15" i="59547"/>
  <c r="FL15" i="59547" s="1"/>
  <c r="EL15" i="59547"/>
  <c r="EK15" i="59547"/>
  <c r="FK14" i="59547"/>
  <c r="FL14" i="59547" s="1"/>
  <c r="EL14" i="59547"/>
  <c r="EK14" i="59547"/>
  <c r="FK13" i="59547"/>
  <c r="FL13" i="59547" s="1"/>
  <c r="EL13" i="59547"/>
  <c r="EK13" i="59547"/>
  <c r="FK12" i="59547"/>
  <c r="FL12" i="59547" s="1"/>
  <c r="EL12" i="59547"/>
  <c r="EK12" i="59547"/>
  <c r="FK11" i="59547"/>
  <c r="FL11" i="59547" s="1"/>
  <c r="EL11" i="59547"/>
  <c r="EK11" i="59547"/>
  <c r="FK10" i="59547"/>
  <c r="FL10" i="59547" s="1"/>
  <c r="EL10" i="59547"/>
  <c r="EK10" i="59547"/>
  <c r="FK9" i="59547"/>
  <c r="K9" i="59527" s="1"/>
  <c r="EL9" i="59547"/>
  <c r="EK9" i="59547"/>
  <c r="FK5" i="59547"/>
  <c r="ES2" i="59547"/>
  <c r="EK2" i="59547"/>
  <c r="DD238" i="59547"/>
  <c r="EB236" i="59547"/>
  <c r="EB235" i="59547"/>
  <c r="EB234" i="59547"/>
  <c r="EB215" i="59547"/>
  <c r="I215" i="59527" s="1"/>
  <c r="EB209" i="59547"/>
  <c r="DZ209" i="59547"/>
  <c r="DX209" i="59547"/>
  <c r="DV209" i="59547"/>
  <c r="DT209" i="59547"/>
  <c r="DR209" i="59547"/>
  <c r="DP209" i="59547"/>
  <c r="DN209" i="59547"/>
  <c r="DL209" i="59547"/>
  <c r="DJ209" i="59547"/>
  <c r="DH209" i="59547"/>
  <c r="DF209" i="59547"/>
  <c r="DD209" i="59547"/>
  <c r="DZ208" i="59547"/>
  <c r="DX208" i="59547"/>
  <c r="DV208" i="59547"/>
  <c r="DT208" i="59547"/>
  <c r="DR208" i="59547"/>
  <c r="DP208" i="59547"/>
  <c r="DN208" i="59547"/>
  <c r="DL208" i="59547"/>
  <c r="DJ208" i="59547"/>
  <c r="DH208" i="59547"/>
  <c r="DF208" i="59547"/>
  <c r="DD208" i="59547"/>
  <c r="EB208" i="59547"/>
  <c r="EB201" i="59547"/>
  <c r="EA201" i="59547"/>
  <c r="DY201" i="59547"/>
  <c r="DW201" i="59547"/>
  <c r="DU201" i="59547"/>
  <c r="DS201" i="59547"/>
  <c r="DQ201" i="59547"/>
  <c r="DO201" i="59547"/>
  <c r="DM201" i="59547"/>
  <c r="DK201" i="59547"/>
  <c r="DI201" i="59547"/>
  <c r="DG201" i="59547"/>
  <c r="DC201" i="59547"/>
  <c r="DB201" i="59547"/>
  <c r="EB200" i="59547"/>
  <c r="EA200" i="59547"/>
  <c r="DY200" i="59547"/>
  <c r="DW200" i="59547"/>
  <c r="DU200" i="59547"/>
  <c r="DS200" i="59547"/>
  <c r="DQ200" i="59547"/>
  <c r="DO200" i="59547"/>
  <c r="DM200" i="59547"/>
  <c r="DK200" i="59547"/>
  <c r="DI200" i="59547"/>
  <c r="DG200" i="59547"/>
  <c r="DC200" i="59547"/>
  <c r="DB200" i="59547"/>
  <c r="EB199" i="59547"/>
  <c r="EA199" i="59547"/>
  <c r="DY199" i="59547"/>
  <c r="DW199" i="59547"/>
  <c r="DU199" i="59547"/>
  <c r="DS199" i="59547"/>
  <c r="DQ199" i="59547"/>
  <c r="DO199" i="59547"/>
  <c r="DM199" i="59547"/>
  <c r="DK199" i="59547"/>
  <c r="DI199" i="59547"/>
  <c r="DG199" i="59547"/>
  <c r="DC199" i="59547"/>
  <c r="DB199" i="59547"/>
  <c r="EB198" i="59547"/>
  <c r="EA198" i="59547"/>
  <c r="DY198" i="59547"/>
  <c r="DW198" i="59547"/>
  <c r="DU198" i="59547"/>
  <c r="DS198" i="59547"/>
  <c r="DQ198" i="59547"/>
  <c r="DO198" i="59547"/>
  <c r="DM198" i="59547"/>
  <c r="DK198" i="59547"/>
  <c r="DI198" i="59547"/>
  <c r="DG198" i="59547"/>
  <c r="DC198" i="59547"/>
  <c r="DB198" i="59547"/>
  <c r="EB197" i="59547"/>
  <c r="EA197" i="59547"/>
  <c r="DY197" i="59547"/>
  <c r="DW197" i="59547"/>
  <c r="DU197" i="59547"/>
  <c r="DS197" i="59547"/>
  <c r="DQ197" i="59547"/>
  <c r="DO197" i="59547"/>
  <c r="DM197" i="59547"/>
  <c r="DK197" i="59547"/>
  <c r="DI197" i="59547"/>
  <c r="DG197" i="59547"/>
  <c r="DC197" i="59547"/>
  <c r="DB197" i="59547"/>
  <c r="DZ196" i="59547"/>
  <c r="DX196" i="59547"/>
  <c r="DV196" i="59547"/>
  <c r="DT196" i="59547"/>
  <c r="DR196" i="59547"/>
  <c r="DP196" i="59547"/>
  <c r="DN196" i="59547"/>
  <c r="DL196" i="59547"/>
  <c r="DJ196" i="59547"/>
  <c r="DH196" i="59547"/>
  <c r="DF196" i="59547"/>
  <c r="EB194" i="59547"/>
  <c r="EA194" i="59547"/>
  <c r="DY194" i="59547"/>
  <c r="DW194" i="59547"/>
  <c r="DU194" i="59547"/>
  <c r="DS194" i="59547"/>
  <c r="DQ194" i="59547"/>
  <c r="DO194" i="59547"/>
  <c r="DM194" i="59547"/>
  <c r="DK194" i="59547"/>
  <c r="DI194" i="59547"/>
  <c r="DG194" i="59547"/>
  <c r="DC194" i="59547"/>
  <c r="DB194" i="59547"/>
  <c r="EB193" i="59547"/>
  <c r="EA193" i="59547"/>
  <c r="DY193" i="59547"/>
  <c r="DW193" i="59547"/>
  <c r="DU193" i="59547"/>
  <c r="DS193" i="59547"/>
  <c r="DQ193" i="59547"/>
  <c r="DO193" i="59547"/>
  <c r="DM193" i="59547"/>
  <c r="DK193" i="59547"/>
  <c r="DI193" i="59547"/>
  <c r="DG193" i="59547"/>
  <c r="DC193" i="59547"/>
  <c r="DB193" i="59547"/>
  <c r="EB192" i="59547"/>
  <c r="EA192" i="59547"/>
  <c r="DY192" i="59547"/>
  <c r="DW192" i="59547"/>
  <c r="DU192" i="59547"/>
  <c r="DS192" i="59547"/>
  <c r="DQ192" i="59547"/>
  <c r="DO192" i="59547"/>
  <c r="DM192" i="59547"/>
  <c r="DK192" i="59547"/>
  <c r="DI192" i="59547"/>
  <c r="DG192" i="59547"/>
  <c r="DC192" i="59547"/>
  <c r="DB192" i="59547"/>
  <c r="EB191" i="59547"/>
  <c r="EA191" i="59547"/>
  <c r="DY191" i="59547"/>
  <c r="DW191" i="59547"/>
  <c r="DU191" i="59547"/>
  <c r="DS191" i="59547"/>
  <c r="DQ191" i="59547"/>
  <c r="DO191" i="59547"/>
  <c r="DM191" i="59547"/>
  <c r="DK191" i="59547"/>
  <c r="DI191" i="59547"/>
  <c r="DG191" i="59547"/>
  <c r="DC191" i="59547"/>
  <c r="DB191" i="59547"/>
  <c r="EB190" i="59547"/>
  <c r="EA190" i="59547"/>
  <c r="DY190" i="59547"/>
  <c r="DW190" i="59547"/>
  <c r="DU190" i="59547"/>
  <c r="DS190" i="59547"/>
  <c r="DQ190" i="59547"/>
  <c r="DO190" i="59547"/>
  <c r="DM190" i="59547"/>
  <c r="DK190" i="59547"/>
  <c r="DI190" i="59547"/>
  <c r="DG190" i="59547"/>
  <c r="DC190" i="59547"/>
  <c r="DB190" i="59547"/>
  <c r="DZ189" i="59547"/>
  <c r="DX189" i="59547"/>
  <c r="DV189" i="59547"/>
  <c r="DT189" i="59547"/>
  <c r="DR189" i="59547"/>
  <c r="DP189" i="59547"/>
  <c r="DN189" i="59547"/>
  <c r="DL189" i="59547"/>
  <c r="DJ189" i="59547"/>
  <c r="DH189" i="59547"/>
  <c r="DF189" i="59547"/>
  <c r="DC187" i="59547"/>
  <c r="DB187" i="59547"/>
  <c r="EB186" i="59547"/>
  <c r="EC186" i="59547" s="1"/>
  <c r="EN186" i="59547" s="1"/>
  <c r="EA186" i="59547"/>
  <c r="DY186" i="59547"/>
  <c r="DW186" i="59547"/>
  <c r="DU186" i="59547"/>
  <c r="DS186" i="59547"/>
  <c r="DQ186" i="59547"/>
  <c r="DO186" i="59547"/>
  <c r="DM186" i="59547"/>
  <c r="DK186" i="59547"/>
  <c r="DI186" i="59547"/>
  <c r="DG186" i="59547"/>
  <c r="DC186" i="59547"/>
  <c r="DB186" i="59547"/>
  <c r="EB185" i="59547"/>
  <c r="EC185" i="59547" s="1"/>
  <c r="EN185" i="59547" s="1"/>
  <c r="EA185" i="59547"/>
  <c r="DY185" i="59547"/>
  <c r="DW185" i="59547"/>
  <c r="DU185" i="59547"/>
  <c r="DS185" i="59547"/>
  <c r="DQ185" i="59547"/>
  <c r="DO185" i="59547"/>
  <c r="DM185" i="59547"/>
  <c r="DK185" i="59547"/>
  <c r="DI185" i="59547"/>
  <c r="DG185" i="59547"/>
  <c r="DC185" i="59547"/>
  <c r="DB185" i="59547"/>
  <c r="EB184" i="59547"/>
  <c r="EC184" i="59547" s="1"/>
  <c r="EN184" i="59547" s="1"/>
  <c r="EA184" i="59547"/>
  <c r="DY184" i="59547"/>
  <c r="DW184" i="59547"/>
  <c r="DU184" i="59547"/>
  <c r="DS184" i="59547"/>
  <c r="DQ184" i="59547"/>
  <c r="DO184" i="59547"/>
  <c r="DM184" i="59547"/>
  <c r="DK184" i="59547"/>
  <c r="DI184" i="59547"/>
  <c r="DG184" i="59547"/>
  <c r="DC184" i="59547"/>
  <c r="DB184" i="59547"/>
  <c r="EB183" i="59547"/>
  <c r="EC183" i="59547" s="1"/>
  <c r="EA183" i="59547"/>
  <c r="DY183" i="59547"/>
  <c r="DW183" i="59547"/>
  <c r="DU183" i="59547"/>
  <c r="DS183" i="59547"/>
  <c r="DQ183" i="59547"/>
  <c r="DO183" i="59547"/>
  <c r="DM183" i="59547"/>
  <c r="DK183" i="59547"/>
  <c r="DI183" i="59547"/>
  <c r="DG183" i="59547"/>
  <c r="DC183" i="59547"/>
  <c r="DB183" i="59547"/>
  <c r="EB180" i="59547"/>
  <c r="EC180" i="59547" s="1"/>
  <c r="EN180" i="59547" s="1"/>
  <c r="EA180" i="59547"/>
  <c r="DY180" i="59547"/>
  <c r="DW180" i="59547"/>
  <c r="DU180" i="59547"/>
  <c r="DS180" i="59547"/>
  <c r="DQ180" i="59547"/>
  <c r="DO180" i="59547"/>
  <c r="DM180" i="59547"/>
  <c r="DK180" i="59547"/>
  <c r="DI180" i="59547"/>
  <c r="DG180" i="59547"/>
  <c r="DC180" i="59547"/>
  <c r="DB180" i="59547"/>
  <c r="EB179" i="59547"/>
  <c r="EC179" i="59547" s="1"/>
  <c r="EN179" i="59547" s="1"/>
  <c r="EA179" i="59547"/>
  <c r="DY179" i="59547"/>
  <c r="DW179" i="59547"/>
  <c r="DU179" i="59547"/>
  <c r="DS179" i="59547"/>
  <c r="DQ179" i="59547"/>
  <c r="DO179" i="59547"/>
  <c r="DM179" i="59547"/>
  <c r="DK179" i="59547"/>
  <c r="DI179" i="59547"/>
  <c r="DG179" i="59547"/>
  <c r="DC179" i="59547"/>
  <c r="DB179" i="59547"/>
  <c r="EB178" i="59547"/>
  <c r="EC178" i="59547" s="1"/>
  <c r="EN178" i="59547" s="1"/>
  <c r="EA178" i="59547"/>
  <c r="DY178" i="59547"/>
  <c r="DW178" i="59547"/>
  <c r="DU178" i="59547"/>
  <c r="DS178" i="59547"/>
  <c r="DQ178" i="59547"/>
  <c r="DO178" i="59547"/>
  <c r="DM178" i="59547"/>
  <c r="DK178" i="59547"/>
  <c r="DI178" i="59547"/>
  <c r="DG178" i="59547"/>
  <c r="DC178" i="59547"/>
  <c r="DB178" i="59547"/>
  <c r="EB177" i="59547"/>
  <c r="EC177" i="59547" s="1"/>
  <c r="EN177" i="59547" s="1"/>
  <c r="EA177" i="59547"/>
  <c r="DY177" i="59547"/>
  <c r="DW177" i="59547"/>
  <c r="DU177" i="59547"/>
  <c r="DS177" i="59547"/>
  <c r="DQ177" i="59547"/>
  <c r="DO177" i="59547"/>
  <c r="DM177" i="59547"/>
  <c r="DK177" i="59547"/>
  <c r="DI177" i="59547"/>
  <c r="DG177" i="59547"/>
  <c r="DC177" i="59547"/>
  <c r="DB177" i="59547"/>
  <c r="EB176" i="59547"/>
  <c r="EC176" i="59547" s="1"/>
  <c r="EA176" i="59547"/>
  <c r="DY176" i="59547"/>
  <c r="DW176" i="59547"/>
  <c r="DU176" i="59547"/>
  <c r="DS176" i="59547"/>
  <c r="DQ176" i="59547"/>
  <c r="DO176" i="59547"/>
  <c r="DM176" i="59547"/>
  <c r="DK176" i="59547"/>
  <c r="DI176" i="59547"/>
  <c r="DG176" i="59547"/>
  <c r="DC176" i="59547"/>
  <c r="DB176" i="59547"/>
  <c r="DZ175" i="59547"/>
  <c r="DX175" i="59547"/>
  <c r="DV175" i="59547"/>
  <c r="DT175" i="59547"/>
  <c r="DR175" i="59547"/>
  <c r="DP175" i="59547"/>
  <c r="DN175" i="59547"/>
  <c r="DL175" i="59547"/>
  <c r="DJ175" i="59547"/>
  <c r="DH175" i="59547"/>
  <c r="DF175" i="59547"/>
  <c r="EB173" i="59547"/>
  <c r="EA173" i="59547"/>
  <c r="DY173" i="59547"/>
  <c r="DW173" i="59547"/>
  <c r="DU173" i="59547"/>
  <c r="DS173" i="59547"/>
  <c r="DQ173" i="59547"/>
  <c r="DO173" i="59547"/>
  <c r="DM173" i="59547"/>
  <c r="DK173" i="59547"/>
  <c r="DI173" i="59547"/>
  <c r="DG173" i="59547"/>
  <c r="DE173" i="59547"/>
  <c r="DC173" i="59547"/>
  <c r="DB173" i="59547"/>
  <c r="EB172" i="59547"/>
  <c r="EA172" i="59547"/>
  <c r="DY172" i="59547"/>
  <c r="DW172" i="59547"/>
  <c r="DU172" i="59547"/>
  <c r="DS172" i="59547"/>
  <c r="DQ172" i="59547"/>
  <c r="DO172" i="59547"/>
  <c r="DM172" i="59547"/>
  <c r="DK172" i="59547"/>
  <c r="DI172" i="59547"/>
  <c r="DG172" i="59547"/>
  <c r="DE172" i="59547"/>
  <c r="DC172" i="59547"/>
  <c r="DB172" i="59547"/>
  <c r="EB171" i="59547"/>
  <c r="EA171" i="59547"/>
  <c r="DY171" i="59547"/>
  <c r="DW171" i="59547"/>
  <c r="DU171" i="59547"/>
  <c r="DS171" i="59547"/>
  <c r="DQ171" i="59547"/>
  <c r="DO171" i="59547"/>
  <c r="DM171" i="59547"/>
  <c r="DK171" i="59547"/>
  <c r="DI171" i="59547"/>
  <c r="DG171" i="59547"/>
  <c r="DE171" i="59547"/>
  <c r="DC171" i="59547"/>
  <c r="DB171" i="59547"/>
  <c r="DC170" i="59547"/>
  <c r="DB170" i="59547"/>
  <c r="DC169" i="59547"/>
  <c r="DB169" i="59547"/>
  <c r="EB166" i="59547"/>
  <c r="EA166" i="59547"/>
  <c r="DY166" i="59547"/>
  <c r="DW166" i="59547"/>
  <c r="DU166" i="59547"/>
  <c r="DS166" i="59547"/>
  <c r="DQ166" i="59547"/>
  <c r="DO166" i="59547"/>
  <c r="DM166" i="59547"/>
  <c r="DK166" i="59547"/>
  <c r="DI166" i="59547"/>
  <c r="DG166" i="59547"/>
  <c r="DC166" i="59547"/>
  <c r="DB166" i="59547"/>
  <c r="EB165" i="59547"/>
  <c r="EA165" i="59547"/>
  <c r="DY165" i="59547"/>
  <c r="DW165" i="59547"/>
  <c r="DU165" i="59547"/>
  <c r="DS165" i="59547"/>
  <c r="DQ165" i="59547"/>
  <c r="DO165" i="59547"/>
  <c r="DM165" i="59547"/>
  <c r="DK165" i="59547"/>
  <c r="DI165" i="59547"/>
  <c r="DG165" i="59547"/>
  <c r="DC165" i="59547"/>
  <c r="DB165" i="59547"/>
  <c r="EB164" i="59547"/>
  <c r="EA164" i="59547"/>
  <c r="DY164" i="59547"/>
  <c r="DW164" i="59547"/>
  <c r="DU164" i="59547"/>
  <c r="DS164" i="59547"/>
  <c r="DQ164" i="59547"/>
  <c r="DO164" i="59547"/>
  <c r="DM164" i="59547"/>
  <c r="DK164" i="59547"/>
  <c r="DI164" i="59547"/>
  <c r="DG164" i="59547"/>
  <c r="DC164" i="59547"/>
  <c r="DB164" i="59547"/>
  <c r="EB163" i="59547"/>
  <c r="EA163" i="59547"/>
  <c r="DY163" i="59547"/>
  <c r="DW163" i="59547"/>
  <c r="DU163" i="59547"/>
  <c r="DS163" i="59547"/>
  <c r="DQ163" i="59547"/>
  <c r="DO163" i="59547"/>
  <c r="DM163" i="59547"/>
  <c r="DK163" i="59547"/>
  <c r="DI163" i="59547"/>
  <c r="DG163" i="59547"/>
  <c r="DC163" i="59547"/>
  <c r="DB163" i="59547"/>
  <c r="EB162" i="59547"/>
  <c r="EA162" i="59547"/>
  <c r="DY162" i="59547"/>
  <c r="DW162" i="59547"/>
  <c r="DU162" i="59547"/>
  <c r="DS162" i="59547"/>
  <c r="DQ162" i="59547"/>
  <c r="DO162" i="59547"/>
  <c r="DM162" i="59547"/>
  <c r="DK162" i="59547"/>
  <c r="DI162" i="59547"/>
  <c r="DG162" i="59547"/>
  <c r="DC162" i="59547"/>
  <c r="DB162" i="59547"/>
  <c r="DZ161" i="59547"/>
  <c r="DX161" i="59547"/>
  <c r="DY161" i="59547" s="1"/>
  <c r="DV161" i="59547"/>
  <c r="DW161" i="59547" s="1"/>
  <c r="DT161" i="59547"/>
  <c r="DU161" i="59547" s="1"/>
  <c r="DR161" i="59547"/>
  <c r="DS161" i="59547" s="1"/>
  <c r="DP161" i="59547"/>
  <c r="DQ161" i="59547" s="1"/>
  <c r="DN161" i="59547"/>
  <c r="DO161" i="59547" s="1"/>
  <c r="DL161" i="59547"/>
  <c r="DM161" i="59547" s="1"/>
  <c r="DJ161" i="59547"/>
  <c r="DK161" i="59547" s="1"/>
  <c r="DH161" i="59547"/>
  <c r="DI161" i="59547" s="1"/>
  <c r="DF161" i="59547"/>
  <c r="DG161" i="59547" s="1"/>
  <c r="EB159" i="59547"/>
  <c r="EA159" i="59547"/>
  <c r="DY159" i="59547"/>
  <c r="DW159" i="59547"/>
  <c r="DU159" i="59547"/>
  <c r="DS159" i="59547"/>
  <c r="DQ159" i="59547"/>
  <c r="DO159" i="59547"/>
  <c r="DM159" i="59547"/>
  <c r="DK159" i="59547"/>
  <c r="DI159" i="59547"/>
  <c r="DG159" i="59547"/>
  <c r="DC159" i="59547"/>
  <c r="DB159" i="59547"/>
  <c r="EB158" i="59547"/>
  <c r="EA158" i="59547"/>
  <c r="DY158" i="59547"/>
  <c r="DW158" i="59547"/>
  <c r="DU158" i="59547"/>
  <c r="DS158" i="59547"/>
  <c r="DQ158" i="59547"/>
  <c r="DO158" i="59547"/>
  <c r="DM158" i="59547"/>
  <c r="DK158" i="59547"/>
  <c r="DI158" i="59547"/>
  <c r="DG158" i="59547"/>
  <c r="DC158" i="59547"/>
  <c r="DB158" i="59547"/>
  <c r="EB157" i="59547"/>
  <c r="EA157" i="59547"/>
  <c r="DY157" i="59547"/>
  <c r="DW157" i="59547"/>
  <c r="DU157" i="59547"/>
  <c r="DS157" i="59547"/>
  <c r="DQ157" i="59547"/>
  <c r="DO157" i="59547"/>
  <c r="DM157" i="59547"/>
  <c r="DK157" i="59547"/>
  <c r="DI157" i="59547"/>
  <c r="DG157" i="59547"/>
  <c r="DC157" i="59547"/>
  <c r="DB157" i="59547"/>
  <c r="EB156" i="59547"/>
  <c r="EA156" i="59547"/>
  <c r="DY156" i="59547"/>
  <c r="DW156" i="59547"/>
  <c r="DU156" i="59547"/>
  <c r="DS156" i="59547"/>
  <c r="DQ156" i="59547"/>
  <c r="DO156" i="59547"/>
  <c r="DM156" i="59547"/>
  <c r="DK156" i="59547"/>
  <c r="DI156" i="59547"/>
  <c r="DG156" i="59547"/>
  <c r="DC156" i="59547"/>
  <c r="DB156" i="59547"/>
  <c r="EB155" i="59547"/>
  <c r="EA155" i="59547"/>
  <c r="DY155" i="59547"/>
  <c r="DW155" i="59547"/>
  <c r="DU155" i="59547"/>
  <c r="DS155" i="59547"/>
  <c r="DQ155" i="59547"/>
  <c r="DO155" i="59547"/>
  <c r="DM155" i="59547"/>
  <c r="DK155" i="59547"/>
  <c r="DI155" i="59547"/>
  <c r="DG155" i="59547"/>
  <c r="DC155" i="59547"/>
  <c r="DB155" i="59547"/>
  <c r="DZ154" i="59547"/>
  <c r="DX154" i="59547"/>
  <c r="DV154" i="59547"/>
  <c r="DT154" i="59547"/>
  <c r="DR154" i="59547"/>
  <c r="DP154" i="59547"/>
  <c r="DN154" i="59547"/>
  <c r="DL154" i="59547"/>
  <c r="DJ154" i="59547"/>
  <c r="DK154" i="59547" s="1"/>
  <c r="DH154" i="59547"/>
  <c r="DF154" i="59547"/>
  <c r="EB152" i="59547"/>
  <c r="DZ152" i="59547"/>
  <c r="DX152" i="59547"/>
  <c r="DV152" i="59547"/>
  <c r="DT152" i="59547"/>
  <c r="DR152" i="59547"/>
  <c r="DP152" i="59547"/>
  <c r="DN152" i="59547"/>
  <c r="DL152" i="59547"/>
  <c r="DJ152" i="59547"/>
  <c r="DH152" i="59547"/>
  <c r="DF152" i="59547"/>
  <c r="DD152" i="59547"/>
  <c r="DZ151" i="59547"/>
  <c r="DX151" i="59547"/>
  <c r="DV151" i="59547"/>
  <c r="DT151" i="59547"/>
  <c r="DR151" i="59547"/>
  <c r="DP151" i="59547"/>
  <c r="DN151" i="59547"/>
  <c r="DL151" i="59547"/>
  <c r="DJ151" i="59547"/>
  <c r="DH151" i="59547"/>
  <c r="DF151" i="59547"/>
  <c r="DD151" i="59547"/>
  <c r="EB147" i="59547"/>
  <c r="EA147" i="59547"/>
  <c r="DY147" i="59547"/>
  <c r="DW147" i="59547"/>
  <c r="DU147" i="59547"/>
  <c r="DS147" i="59547"/>
  <c r="DQ147" i="59547"/>
  <c r="DO147" i="59547"/>
  <c r="DM147" i="59547"/>
  <c r="DK147" i="59547"/>
  <c r="DI147" i="59547"/>
  <c r="DG147" i="59547"/>
  <c r="DE147" i="59547"/>
  <c r="DC147" i="59547"/>
  <c r="DB147" i="59547"/>
  <c r="EB146" i="59547"/>
  <c r="EA146" i="59547"/>
  <c r="DY146" i="59547"/>
  <c r="DW146" i="59547"/>
  <c r="DU146" i="59547"/>
  <c r="DS146" i="59547"/>
  <c r="DQ146" i="59547"/>
  <c r="DO146" i="59547"/>
  <c r="DM146" i="59547"/>
  <c r="DK146" i="59547"/>
  <c r="DI146" i="59547"/>
  <c r="DG146" i="59547"/>
  <c r="DE146" i="59547"/>
  <c r="DC146" i="59547"/>
  <c r="DB146" i="59547"/>
  <c r="EB145" i="59547"/>
  <c r="EA145" i="59547"/>
  <c r="DY145" i="59547"/>
  <c r="DW145" i="59547"/>
  <c r="DU145" i="59547"/>
  <c r="DS145" i="59547"/>
  <c r="DQ145" i="59547"/>
  <c r="DO145" i="59547"/>
  <c r="DM145" i="59547"/>
  <c r="DK145" i="59547"/>
  <c r="DI145" i="59547"/>
  <c r="DG145" i="59547"/>
  <c r="DE145" i="59547"/>
  <c r="DC145" i="59547"/>
  <c r="DB145" i="59547"/>
  <c r="EB144" i="59547"/>
  <c r="EA144" i="59547"/>
  <c r="DY144" i="59547"/>
  <c r="DW144" i="59547"/>
  <c r="DU144" i="59547"/>
  <c r="DS144" i="59547"/>
  <c r="DQ144" i="59547"/>
  <c r="DO144" i="59547"/>
  <c r="DM144" i="59547"/>
  <c r="DK144" i="59547"/>
  <c r="DI144" i="59547"/>
  <c r="DG144" i="59547"/>
  <c r="DE144" i="59547"/>
  <c r="DC144" i="59547"/>
  <c r="DB144" i="59547"/>
  <c r="EB143" i="59547"/>
  <c r="EA143" i="59547"/>
  <c r="DY143" i="59547"/>
  <c r="DW143" i="59547"/>
  <c r="DU143" i="59547"/>
  <c r="DS143" i="59547"/>
  <c r="DQ143" i="59547"/>
  <c r="DO143" i="59547"/>
  <c r="DM143" i="59547"/>
  <c r="DK143" i="59547"/>
  <c r="DI143" i="59547"/>
  <c r="DG143" i="59547"/>
  <c r="DE143" i="59547"/>
  <c r="DC143" i="59547"/>
  <c r="DB143" i="59547"/>
  <c r="DZ142" i="59547"/>
  <c r="EA142" i="59547" s="1"/>
  <c r="DX142" i="59547"/>
  <c r="DV142" i="59547"/>
  <c r="DT142" i="59547"/>
  <c r="DR142" i="59547"/>
  <c r="DP142" i="59547"/>
  <c r="DN142" i="59547"/>
  <c r="DL142" i="59547"/>
  <c r="DJ142" i="59547"/>
  <c r="DH142" i="59547"/>
  <c r="DF142" i="59547"/>
  <c r="DD142" i="59547"/>
  <c r="EB140" i="59547"/>
  <c r="EA140" i="59547"/>
  <c r="DY140" i="59547"/>
  <c r="DW140" i="59547"/>
  <c r="DU140" i="59547"/>
  <c r="DS140" i="59547"/>
  <c r="DQ140" i="59547"/>
  <c r="DO140" i="59547"/>
  <c r="DM140" i="59547"/>
  <c r="DK140" i="59547"/>
  <c r="DI140" i="59547"/>
  <c r="DG140" i="59547"/>
  <c r="DE140" i="59547"/>
  <c r="DC140" i="59547"/>
  <c r="DB140" i="59547"/>
  <c r="EB139" i="59547"/>
  <c r="EA139" i="59547"/>
  <c r="DY139" i="59547"/>
  <c r="DW139" i="59547"/>
  <c r="DU139" i="59547"/>
  <c r="DS139" i="59547"/>
  <c r="DQ139" i="59547"/>
  <c r="DO139" i="59547"/>
  <c r="DM139" i="59547"/>
  <c r="DK139" i="59547"/>
  <c r="DI139" i="59547"/>
  <c r="DG139" i="59547"/>
  <c r="DE139" i="59547"/>
  <c r="DC139" i="59547"/>
  <c r="DB139" i="59547"/>
  <c r="EB138" i="59547"/>
  <c r="EA138" i="59547"/>
  <c r="DY138" i="59547"/>
  <c r="DW138" i="59547"/>
  <c r="DU138" i="59547"/>
  <c r="DS138" i="59547"/>
  <c r="DQ138" i="59547"/>
  <c r="DO138" i="59547"/>
  <c r="DM138" i="59547"/>
  <c r="DK138" i="59547"/>
  <c r="DI138" i="59547"/>
  <c r="DG138" i="59547"/>
  <c r="DE138" i="59547"/>
  <c r="DC138" i="59547"/>
  <c r="DB138" i="59547"/>
  <c r="EB137" i="59547"/>
  <c r="EA137" i="59547"/>
  <c r="DY137" i="59547"/>
  <c r="DW137" i="59547"/>
  <c r="DU137" i="59547"/>
  <c r="DS137" i="59547"/>
  <c r="DQ137" i="59547"/>
  <c r="DO137" i="59547"/>
  <c r="DM137" i="59547"/>
  <c r="DK137" i="59547"/>
  <c r="DI137" i="59547"/>
  <c r="DG137" i="59547"/>
  <c r="DE137" i="59547"/>
  <c r="DC137" i="59547"/>
  <c r="DB137" i="59547"/>
  <c r="EB136" i="59547"/>
  <c r="EA136" i="59547"/>
  <c r="DY136" i="59547"/>
  <c r="DW136" i="59547"/>
  <c r="DU136" i="59547"/>
  <c r="DS136" i="59547"/>
  <c r="DQ136" i="59547"/>
  <c r="DO136" i="59547"/>
  <c r="DM136" i="59547"/>
  <c r="DK136" i="59547"/>
  <c r="DI136" i="59547"/>
  <c r="DG136" i="59547"/>
  <c r="DC136" i="59547"/>
  <c r="DB136" i="59547"/>
  <c r="DZ135" i="59547"/>
  <c r="DX135" i="59547"/>
  <c r="DY135" i="59547" s="1"/>
  <c r="DV135" i="59547"/>
  <c r="DW135" i="59547" s="1"/>
  <c r="DT135" i="59547"/>
  <c r="DU135" i="59547" s="1"/>
  <c r="DR135" i="59547"/>
  <c r="DS135" i="59547" s="1"/>
  <c r="DP135" i="59547"/>
  <c r="DQ135" i="59547" s="1"/>
  <c r="DN135" i="59547"/>
  <c r="DO135" i="59547" s="1"/>
  <c r="DL135" i="59547"/>
  <c r="DM135" i="59547" s="1"/>
  <c r="DJ135" i="59547"/>
  <c r="DK135" i="59547" s="1"/>
  <c r="DH135" i="59547"/>
  <c r="DI135" i="59547" s="1"/>
  <c r="DF135" i="59547"/>
  <c r="DG135" i="59547" s="1"/>
  <c r="DD135" i="59547"/>
  <c r="DE136" i="59547" s="1"/>
  <c r="DC133" i="59547"/>
  <c r="DB133" i="59547"/>
  <c r="EB132" i="59547"/>
  <c r="EC132" i="59547" s="1"/>
  <c r="EA132" i="59547"/>
  <c r="DY132" i="59547"/>
  <c r="DW132" i="59547"/>
  <c r="DU132" i="59547"/>
  <c r="DS132" i="59547"/>
  <c r="DQ132" i="59547"/>
  <c r="DO132" i="59547"/>
  <c r="DM132" i="59547"/>
  <c r="DK132" i="59547"/>
  <c r="DI132" i="59547"/>
  <c r="DG132" i="59547"/>
  <c r="DE132" i="59547"/>
  <c r="DC132" i="59547"/>
  <c r="DB132" i="59547"/>
  <c r="EB131" i="59547"/>
  <c r="EC131" i="59547" s="1"/>
  <c r="EA131" i="59547"/>
  <c r="DY131" i="59547"/>
  <c r="DW131" i="59547"/>
  <c r="DU131" i="59547"/>
  <c r="DS131" i="59547"/>
  <c r="DQ131" i="59547"/>
  <c r="DO131" i="59547"/>
  <c r="DM131" i="59547"/>
  <c r="DK131" i="59547"/>
  <c r="DI131" i="59547"/>
  <c r="DG131" i="59547"/>
  <c r="DE131" i="59547"/>
  <c r="DC131" i="59547"/>
  <c r="DB131" i="59547"/>
  <c r="EB130" i="59547"/>
  <c r="EC130" i="59547" s="1"/>
  <c r="EA130" i="59547"/>
  <c r="DY130" i="59547"/>
  <c r="DW130" i="59547"/>
  <c r="DU130" i="59547"/>
  <c r="DS130" i="59547"/>
  <c r="DQ130" i="59547"/>
  <c r="DO130" i="59547"/>
  <c r="DM130" i="59547"/>
  <c r="DK130" i="59547"/>
  <c r="DI130" i="59547"/>
  <c r="DG130" i="59547"/>
  <c r="DE130" i="59547"/>
  <c r="DC130" i="59547"/>
  <c r="DB130" i="59547"/>
  <c r="EB129" i="59547"/>
  <c r="EC129" i="59547" s="1"/>
  <c r="EA129" i="59547"/>
  <c r="DY129" i="59547"/>
  <c r="DW129" i="59547"/>
  <c r="DU129" i="59547"/>
  <c r="DS129" i="59547"/>
  <c r="DQ129" i="59547"/>
  <c r="DO129" i="59547"/>
  <c r="DM129" i="59547"/>
  <c r="DK129" i="59547"/>
  <c r="DI129" i="59547"/>
  <c r="DG129" i="59547"/>
  <c r="DE129" i="59547"/>
  <c r="DC129" i="59547"/>
  <c r="DB129" i="59547"/>
  <c r="DC126" i="59547"/>
  <c r="DB126" i="59547"/>
  <c r="EB125" i="59547"/>
  <c r="EC125" i="59547" s="1"/>
  <c r="EA125" i="59547"/>
  <c r="DY125" i="59547"/>
  <c r="DW125" i="59547"/>
  <c r="DU125" i="59547"/>
  <c r="DS125" i="59547"/>
  <c r="DQ125" i="59547"/>
  <c r="DO125" i="59547"/>
  <c r="DM125" i="59547"/>
  <c r="DK125" i="59547"/>
  <c r="DI125" i="59547"/>
  <c r="DG125" i="59547"/>
  <c r="DE125" i="59547"/>
  <c r="DC125" i="59547"/>
  <c r="DB125" i="59547"/>
  <c r="EB124" i="59547"/>
  <c r="EC124" i="59547" s="1"/>
  <c r="EA124" i="59547"/>
  <c r="DY124" i="59547"/>
  <c r="DW124" i="59547"/>
  <c r="DU124" i="59547"/>
  <c r="DS124" i="59547"/>
  <c r="DQ124" i="59547"/>
  <c r="DO124" i="59547"/>
  <c r="DM124" i="59547"/>
  <c r="DK124" i="59547"/>
  <c r="DI124" i="59547"/>
  <c r="DG124" i="59547"/>
  <c r="DE124" i="59547"/>
  <c r="DC124" i="59547"/>
  <c r="DB124" i="59547"/>
  <c r="EB123" i="59547"/>
  <c r="EC123" i="59547" s="1"/>
  <c r="EA123" i="59547"/>
  <c r="DY123" i="59547"/>
  <c r="DW123" i="59547"/>
  <c r="DU123" i="59547"/>
  <c r="DS123" i="59547"/>
  <c r="DQ123" i="59547"/>
  <c r="DO123" i="59547"/>
  <c r="DM123" i="59547"/>
  <c r="DK123" i="59547"/>
  <c r="DI123" i="59547"/>
  <c r="DG123" i="59547"/>
  <c r="DE123" i="59547"/>
  <c r="DC123" i="59547"/>
  <c r="DB123" i="59547"/>
  <c r="EB122" i="59547"/>
  <c r="EC122" i="59547" s="1"/>
  <c r="EA122" i="59547"/>
  <c r="DY122" i="59547"/>
  <c r="DW122" i="59547"/>
  <c r="DU122" i="59547"/>
  <c r="DS122" i="59547"/>
  <c r="DQ122" i="59547"/>
  <c r="DO122" i="59547"/>
  <c r="DM122" i="59547"/>
  <c r="DK122" i="59547"/>
  <c r="DI122" i="59547"/>
  <c r="DG122" i="59547"/>
  <c r="DE122" i="59547"/>
  <c r="DC122" i="59547"/>
  <c r="DB122" i="59547"/>
  <c r="EB119" i="59547"/>
  <c r="EC119" i="59547" s="1"/>
  <c r="DE119" i="59547"/>
  <c r="DC119" i="59547"/>
  <c r="DB119" i="59547"/>
  <c r="EB118" i="59547"/>
  <c r="EC118" i="59547" s="1"/>
  <c r="EA118" i="59547"/>
  <c r="DY118" i="59547"/>
  <c r="DW118" i="59547"/>
  <c r="DU118" i="59547"/>
  <c r="DS118" i="59547"/>
  <c r="DQ118" i="59547"/>
  <c r="DO118" i="59547"/>
  <c r="DM118" i="59547"/>
  <c r="DK118" i="59547"/>
  <c r="DI118" i="59547"/>
  <c r="DG118" i="59547"/>
  <c r="DE118" i="59547"/>
  <c r="DC118" i="59547"/>
  <c r="DB118" i="59547"/>
  <c r="EB117" i="59547"/>
  <c r="EC117" i="59547" s="1"/>
  <c r="EA117" i="59547"/>
  <c r="DY117" i="59547"/>
  <c r="DW117" i="59547"/>
  <c r="DU117" i="59547"/>
  <c r="DS117" i="59547"/>
  <c r="DQ117" i="59547"/>
  <c r="DO117" i="59547"/>
  <c r="DM117" i="59547"/>
  <c r="DK117" i="59547"/>
  <c r="DI117" i="59547"/>
  <c r="DG117" i="59547"/>
  <c r="DE117" i="59547"/>
  <c r="DC117" i="59547"/>
  <c r="DB117" i="59547"/>
  <c r="EB116" i="59547"/>
  <c r="EC116" i="59547" s="1"/>
  <c r="EA116" i="59547"/>
  <c r="DY116" i="59547"/>
  <c r="DW116" i="59547"/>
  <c r="DU116" i="59547"/>
  <c r="DS116" i="59547"/>
  <c r="DQ116" i="59547"/>
  <c r="DO116" i="59547"/>
  <c r="DM116" i="59547"/>
  <c r="DK116" i="59547"/>
  <c r="DI116" i="59547"/>
  <c r="DG116" i="59547"/>
  <c r="DE116" i="59547"/>
  <c r="DC116" i="59547"/>
  <c r="DB116" i="59547"/>
  <c r="EB115" i="59547"/>
  <c r="EC115" i="59547" s="1"/>
  <c r="EA115" i="59547"/>
  <c r="DY115" i="59547"/>
  <c r="DW115" i="59547"/>
  <c r="DU115" i="59547"/>
  <c r="DS115" i="59547"/>
  <c r="DQ115" i="59547"/>
  <c r="DO115" i="59547"/>
  <c r="DM115" i="59547"/>
  <c r="DK115" i="59547"/>
  <c r="DI115" i="59547"/>
  <c r="DG115" i="59547"/>
  <c r="DE115" i="59547"/>
  <c r="DC115" i="59547"/>
  <c r="DB115" i="59547"/>
  <c r="DZ114" i="59547"/>
  <c r="DX114" i="59547"/>
  <c r="DV114" i="59547"/>
  <c r="DT114" i="59547"/>
  <c r="DR114" i="59547"/>
  <c r="DP114" i="59547"/>
  <c r="DN114" i="59547"/>
  <c r="DL114" i="59547"/>
  <c r="DJ114" i="59547"/>
  <c r="DH114" i="59547"/>
  <c r="DF114" i="59547"/>
  <c r="DD114" i="59547"/>
  <c r="EB112" i="59547"/>
  <c r="EC112" i="59547" s="1"/>
  <c r="DE112" i="59547"/>
  <c r="DC112" i="59547"/>
  <c r="DB112" i="59547"/>
  <c r="EB111" i="59547"/>
  <c r="EC111" i="59547" s="1"/>
  <c r="EA111" i="59547"/>
  <c r="DY111" i="59547"/>
  <c r="DW111" i="59547"/>
  <c r="DU111" i="59547"/>
  <c r="DS111" i="59547"/>
  <c r="DQ111" i="59547"/>
  <c r="DO111" i="59547"/>
  <c r="DM111" i="59547"/>
  <c r="DK111" i="59547"/>
  <c r="DI111" i="59547"/>
  <c r="DG111" i="59547"/>
  <c r="DE111" i="59547"/>
  <c r="DC111" i="59547"/>
  <c r="DB111" i="59547"/>
  <c r="EB110" i="59547"/>
  <c r="EC110" i="59547" s="1"/>
  <c r="EA110" i="59547"/>
  <c r="DY110" i="59547"/>
  <c r="DW110" i="59547"/>
  <c r="DU110" i="59547"/>
  <c r="DS110" i="59547"/>
  <c r="DQ110" i="59547"/>
  <c r="DO110" i="59547"/>
  <c r="DM110" i="59547"/>
  <c r="DK110" i="59547"/>
  <c r="DI110" i="59547"/>
  <c r="DG110" i="59547"/>
  <c r="DE110" i="59547"/>
  <c r="DC110" i="59547"/>
  <c r="DB110" i="59547"/>
  <c r="EB109" i="59547"/>
  <c r="EC109" i="59547" s="1"/>
  <c r="EA109" i="59547"/>
  <c r="DY109" i="59547"/>
  <c r="DW109" i="59547"/>
  <c r="DU109" i="59547"/>
  <c r="DS109" i="59547"/>
  <c r="DQ109" i="59547"/>
  <c r="DO109" i="59547"/>
  <c r="DM109" i="59547"/>
  <c r="DK109" i="59547"/>
  <c r="DI109" i="59547"/>
  <c r="DG109" i="59547"/>
  <c r="DE109" i="59547"/>
  <c r="DC109" i="59547"/>
  <c r="DB109" i="59547"/>
  <c r="EB108" i="59547"/>
  <c r="EC108" i="59547" s="1"/>
  <c r="EA108" i="59547"/>
  <c r="DY108" i="59547"/>
  <c r="DW108" i="59547"/>
  <c r="DU108" i="59547"/>
  <c r="DS108" i="59547"/>
  <c r="DQ108" i="59547"/>
  <c r="DO108" i="59547"/>
  <c r="DM108" i="59547"/>
  <c r="DK108" i="59547"/>
  <c r="DI108" i="59547"/>
  <c r="DG108" i="59547"/>
  <c r="DE108" i="59547"/>
  <c r="DC108" i="59547"/>
  <c r="DB108" i="59547"/>
  <c r="DZ107" i="59547"/>
  <c r="EA107" i="59547" s="1"/>
  <c r="DX107" i="59547"/>
  <c r="DY107" i="59547" s="1"/>
  <c r="DV107" i="59547"/>
  <c r="DW107" i="59547" s="1"/>
  <c r="DT107" i="59547"/>
  <c r="DU107" i="59547" s="1"/>
  <c r="DR107" i="59547"/>
  <c r="DS107" i="59547" s="1"/>
  <c r="DP107" i="59547"/>
  <c r="DQ107" i="59547" s="1"/>
  <c r="DN107" i="59547"/>
  <c r="DO107" i="59547" s="1"/>
  <c r="DL107" i="59547"/>
  <c r="DM107" i="59547" s="1"/>
  <c r="DJ107" i="59547"/>
  <c r="DK107" i="59547" s="1"/>
  <c r="DH107" i="59547"/>
  <c r="DI107" i="59547" s="1"/>
  <c r="DF107" i="59547"/>
  <c r="DG107" i="59547" s="1"/>
  <c r="DD107" i="59547"/>
  <c r="DE107" i="59547" s="1"/>
  <c r="EB105" i="59547"/>
  <c r="EC105" i="59547" s="1"/>
  <c r="DE105" i="59547"/>
  <c r="DC105" i="59547"/>
  <c r="DB105" i="59547"/>
  <c r="EB104" i="59547"/>
  <c r="EC104" i="59547" s="1"/>
  <c r="EA104" i="59547"/>
  <c r="DY104" i="59547"/>
  <c r="DW104" i="59547"/>
  <c r="DU104" i="59547"/>
  <c r="DS104" i="59547"/>
  <c r="DQ104" i="59547"/>
  <c r="DO104" i="59547"/>
  <c r="DM104" i="59547"/>
  <c r="DK104" i="59547"/>
  <c r="DI104" i="59547"/>
  <c r="DG104" i="59547"/>
  <c r="DE104" i="59547"/>
  <c r="DC104" i="59547"/>
  <c r="DB104" i="59547"/>
  <c r="EB103" i="59547"/>
  <c r="EC103" i="59547" s="1"/>
  <c r="EA103" i="59547"/>
  <c r="DY103" i="59547"/>
  <c r="DW103" i="59547"/>
  <c r="DU103" i="59547"/>
  <c r="DS103" i="59547"/>
  <c r="DQ103" i="59547"/>
  <c r="DO103" i="59547"/>
  <c r="DM103" i="59547"/>
  <c r="DK103" i="59547"/>
  <c r="DI103" i="59547"/>
  <c r="DG103" i="59547"/>
  <c r="DE103" i="59547"/>
  <c r="DC103" i="59547"/>
  <c r="DB103" i="59547"/>
  <c r="EB102" i="59547"/>
  <c r="EC102" i="59547" s="1"/>
  <c r="EA102" i="59547"/>
  <c r="DY102" i="59547"/>
  <c r="DW102" i="59547"/>
  <c r="DU102" i="59547"/>
  <c r="DS102" i="59547"/>
  <c r="DQ102" i="59547"/>
  <c r="DO102" i="59547"/>
  <c r="DM102" i="59547"/>
  <c r="DK102" i="59547"/>
  <c r="DI102" i="59547"/>
  <c r="DG102" i="59547"/>
  <c r="DE102" i="59547"/>
  <c r="DC102" i="59547"/>
  <c r="DB102" i="59547"/>
  <c r="EB101" i="59547"/>
  <c r="EC101" i="59547" s="1"/>
  <c r="EA101" i="59547"/>
  <c r="DY101" i="59547"/>
  <c r="DW101" i="59547"/>
  <c r="DU101" i="59547"/>
  <c r="DS101" i="59547"/>
  <c r="DQ101" i="59547"/>
  <c r="DO101" i="59547"/>
  <c r="DM101" i="59547"/>
  <c r="DK101" i="59547"/>
  <c r="DI101" i="59547"/>
  <c r="DG101" i="59547"/>
  <c r="DE101" i="59547"/>
  <c r="DC101" i="59547"/>
  <c r="DB101" i="59547"/>
  <c r="DZ100" i="59547"/>
  <c r="DX100" i="59547"/>
  <c r="DV100" i="59547"/>
  <c r="DT100" i="59547"/>
  <c r="DR100" i="59547"/>
  <c r="DP100" i="59547"/>
  <c r="DN100" i="59547"/>
  <c r="DL100" i="59547"/>
  <c r="DJ100" i="59547"/>
  <c r="DH100" i="59547"/>
  <c r="DF100" i="59547"/>
  <c r="DD100" i="59547"/>
  <c r="EB98" i="59547"/>
  <c r="DZ98" i="59547"/>
  <c r="DX98" i="59547"/>
  <c r="DV98" i="59547"/>
  <c r="DT98" i="59547"/>
  <c r="DR98" i="59547"/>
  <c r="DP98" i="59547"/>
  <c r="DN98" i="59547"/>
  <c r="DL98" i="59547"/>
  <c r="DJ98" i="59547"/>
  <c r="DH98" i="59547"/>
  <c r="DF98" i="59547"/>
  <c r="DD98" i="59547"/>
  <c r="DZ97" i="59547"/>
  <c r="DX97" i="59547"/>
  <c r="DV97" i="59547"/>
  <c r="DT97" i="59547"/>
  <c r="DR97" i="59547"/>
  <c r="DP97" i="59547"/>
  <c r="DN97" i="59547"/>
  <c r="DL97" i="59547"/>
  <c r="DJ97" i="59547"/>
  <c r="DH97" i="59547"/>
  <c r="DF97" i="59547"/>
  <c r="DD97" i="59547"/>
  <c r="EB151" i="59547"/>
  <c r="DC90" i="59547"/>
  <c r="DB90" i="59547"/>
  <c r="EB89" i="59547"/>
  <c r="EC89" i="59547" s="1"/>
  <c r="DC89" i="59547"/>
  <c r="DB89" i="59547"/>
  <c r="EB88" i="59547"/>
  <c r="EC88" i="59547" s="1"/>
  <c r="DC88" i="59547"/>
  <c r="DB88" i="59547"/>
  <c r="EB85" i="59547"/>
  <c r="DC85" i="59547"/>
  <c r="DB85" i="59547"/>
  <c r="EB84" i="59547"/>
  <c r="DC84" i="59547"/>
  <c r="DB84" i="59547"/>
  <c r="EB83" i="59547"/>
  <c r="DC83" i="59547"/>
  <c r="DB83" i="59547"/>
  <c r="DZ82" i="59547"/>
  <c r="EA82" i="59547" s="1"/>
  <c r="DX82" i="59547"/>
  <c r="DY82" i="59547" s="1"/>
  <c r="DV82" i="59547"/>
  <c r="DW82" i="59547" s="1"/>
  <c r="DT82" i="59547"/>
  <c r="DU82" i="59547" s="1"/>
  <c r="DR82" i="59547"/>
  <c r="DS82" i="59547" s="1"/>
  <c r="DP82" i="59547"/>
  <c r="DQ82" i="59547" s="1"/>
  <c r="DN82" i="59547"/>
  <c r="DO82" i="59547" s="1"/>
  <c r="DL82" i="59547"/>
  <c r="DM82" i="59547" s="1"/>
  <c r="DJ82" i="59547"/>
  <c r="DK82" i="59547" s="1"/>
  <c r="DH82" i="59547"/>
  <c r="DI82" i="59547" s="1"/>
  <c r="DF82" i="59547"/>
  <c r="DG82" i="59547" s="1"/>
  <c r="DD82" i="59547"/>
  <c r="DE82" i="59547" s="1"/>
  <c r="EB78" i="59547"/>
  <c r="DC78" i="59547"/>
  <c r="DB78" i="59547"/>
  <c r="EB77" i="59547"/>
  <c r="DC77" i="59547"/>
  <c r="DB77" i="59547"/>
  <c r="EB76" i="59547"/>
  <c r="DC76" i="59547"/>
  <c r="DB76" i="59547"/>
  <c r="DZ75" i="59547"/>
  <c r="EA75" i="59547" s="1"/>
  <c r="DX75" i="59547"/>
  <c r="DY75" i="59547" s="1"/>
  <c r="DV75" i="59547"/>
  <c r="DW75" i="59547" s="1"/>
  <c r="DT75" i="59547"/>
  <c r="DU75" i="59547" s="1"/>
  <c r="DR75" i="59547"/>
  <c r="DS75" i="59547" s="1"/>
  <c r="DP75" i="59547"/>
  <c r="DQ75" i="59547" s="1"/>
  <c r="DN75" i="59547"/>
  <c r="DO75" i="59547" s="1"/>
  <c r="DL75" i="59547"/>
  <c r="DM75" i="59547" s="1"/>
  <c r="DJ75" i="59547"/>
  <c r="DK75" i="59547" s="1"/>
  <c r="DH75" i="59547"/>
  <c r="DI75" i="59547" s="1"/>
  <c r="DF75" i="59547"/>
  <c r="DG75" i="59547" s="1"/>
  <c r="DD75" i="59547"/>
  <c r="DE75" i="59547" s="1"/>
  <c r="EB67" i="59547"/>
  <c r="DC67" i="59547"/>
  <c r="DB67" i="59547"/>
  <c r="EB66" i="59547"/>
  <c r="DC66" i="59547"/>
  <c r="DB66" i="59547"/>
  <c r="EB65" i="59547"/>
  <c r="DC65" i="59547"/>
  <c r="DB65" i="59547"/>
  <c r="EB64" i="59547"/>
  <c r="DC64" i="59547"/>
  <c r="DB64" i="59547"/>
  <c r="EB63" i="59547"/>
  <c r="DC63" i="59547"/>
  <c r="DB63" i="59547"/>
  <c r="EB62" i="59547"/>
  <c r="DC62" i="59547"/>
  <c r="DB62" i="59547"/>
  <c r="EB61" i="59547"/>
  <c r="DC61" i="59547"/>
  <c r="DB61" i="59547"/>
  <c r="EB60" i="59547"/>
  <c r="DC60" i="59547"/>
  <c r="DB60" i="59547"/>
  <c r="EB59" i="59547"/>
  <c r="DC59" i="59547"/>
  <c r="DB59" i="59547"/>
  <c r="EB58" i="59547"/>
  <c r="DC58" i="59547"/>
  <c r="DB58" i="59547"/>
  <c r="EB57" i="59547"/>
  <c r="DC57" i="59547"/>
  <c r="DB57" i="59547"/>
  <c r="EB56" i="59547"/>
  <c r="DC56" i="59547"/>
  <c r="DB56" i="59547"/>
  <c r="EB55" i="59547"/>
  <c r="DC55" i="59547"/>
  <c r="DB55" i="59547"/>
  <c r="EB52" i="59547"/>
  <c r="DC52" i="59547"/>
  <c r="DB52" i="59547"/>
  <c r="EB51" i="59547"/>
  <c r="DC51" i="59547"/>
  <c r="DB51" i="59547"/>
  <c r="EB50" i="59547"/>
  <c r="DC50" i="59547"/>
  <c r="DB50" i="59547"/>
  <c r="EB49" i="59547"/>
  <c r="DC49" i="59547"/>
  <c r="DB49" i="59547"/>
  <c r="EB48" i="59547"/>
  <c r="DC48" i="59547"/>
  <c r="DB48" i="59547"/>
  <c r="EB47" i="59547"/>
  <c r="DC47" i="59547"/>
  <c r="DB47" i="59547"/>
  <c r="EB46" i="59547"/>
  <c r="DC46" i="59547"/>
  <c r="DB46" i="59547"/>
  <c r="EB45" i="59547"/>
  <c r="DC45" i="59547"/>
  <c r="DB45" i="59547"/>
  <c r="EB37" i="59547"/>
  <c r="EC37" i="59547" s="1"/>
  <c r="EB35" i="59547"/>
  <c r="EC35" i="59547" s="1"/>
  <c r="DC35" i="59547"/>
  <c r="DB35" i="59547"/>
  <c r="EB34" i="59547"/>
  <c r="EC34" i="59547" s="1"/>
  <c r="DC34" i="59547"/>
  <c r="DB34" i="59547"/>
  <c r="EB33" i="59547"/>
  <c r="EC33" i="59547" s="1"/>
  <c r="DC33" i="59547"/>
  <c r="DB33" i="59547"/>
  <c r="EB32" i="59547"/>
  <c r="EC32" i="59547" s="1"/>
  <c r="DC32" i="59547"/>
  <c r="DB32" i="59547"/>
  <c r="EB31" i="59547"/>
  <c r="EC31" i="59547" s="1"/>
  <c r="DC31" i="59547"/>
  <c r="DB31" i="59547"/>
  <c r="EB30" i="59547"/>
  <c r="EC30" i="59547" s="1"/>
  <c r="DC30" i="59547"/>
  <c r="DB30" i="59547"/>
  <c r="EB29" i="59547"/>
  <c r="EC29" i="59547" s="1"/>
  <c r="DC29" i="59547"/>
  <c r="DB29" i="59547"/>
  <c r="EB28" i="59547"/>
  <c r="EC28" i="59547" s="1"/>
  <c r="DC28" i="59547"/>
  <c r="DB28" i="59547"/>
  <c r="EB27" i="59547"/>
  <c r="EC27" i="59547" s="1"/>
  <c r="DC27" i="59547"/>
  <c r="DB27" i="59547"/>
  <c r="EB26" i="59547"/>
  <c r="EC26" i="59547" s="1"/>
  <c r="DC26" i="59547"/>
  <c r="DB26" i="59547"/>
  <c r="EB25" i="59547"/>
  <c r="EC25" i="59547" s="1"/>
  <c r="DC25" i="59547"/>
  <c r="DB25" i="59547"/>
  <c r="DD24" i="59547"/>
  <c r="DE24" i="59547" s="1"/>
  <c r="EB18" i="59547"/>
  <c r="EC18" i="59547" s="1"/>
  <c r="DC18" i="59547"/>
  <c r="DB18" i="59547"/>
  <c r="EB17" i="59547"/>
  <c r="EC17" i="59547" s="1"/>
  <c r="DC17" i="59547"/>
  <c r="DB17" i="59547"/>
  <c r="EB16" i="59547"/>
  <c r="EC16" i="59547" s="1"/>
  <c r="DC16" i="59547"/>
  <c r="DB16" i="59547"/>
  <c r="EB15" i="59547"/>
  <c r="EC15" i="59547" s="1"/>
  <c r="DC15" i="59547"/>
  <c r="DB15" i="59547"/>
  <c r="EB14" i="59547"/>
  <c r="EC14" i="59547" s="1"/>
  <c r="DC14" i="59547"/>
  <c r="DB14" i="59547"/>
  <c r="EB13" i="59547"/>
  <c r="EC13" i="59547" s="1"/>
  <c r="DC13" i="59547"/>
  <c r="DB13" i="59547"/>
  <c r="EB12" i="59547"/>
  <c r="EC12" i="59547" s="1"/>
  <c r="DC12" i="59547"/>
  <c r="DB12" i="59547"/>
  <c r="EB11" i="59547"/>
  <c r="EC11" i="59547" s="1"/>
  <c r="DC11" i="59547"/>
  <c r="DB11" i="59547"/>
  <c r="EB10" i="59547"/>
  <c r="EC10" i="59547" s="1"/>
  <c r="DC10" i="59547"/>
  <c r="DB10" i="59547"/>
  <c r="EB9" i="59547"/>
  <c r="I9" i="59527" s="1"/>
  <c r="DC9" i="59547"/>
  <c r="DB9" i="59547"/>
  <c r="EB5" i="59547"/>
  <c r="DJ2" i="59547"/>
  <c r="DB2" i="59547"/>
  <c r="BU238" i="59547"/>
  <c r="CS236" i="59547"/>
  <c r="CS235" i="59547"/>
  <c r="G236" i="59527" s="1"/>
  <c r="CS234" i="59547"/>
  <c r="G235" i="59527" s="1"/>
  <c r="CS215" i="59547"/>
  <c r="G215" i="59527" s="1"/>
  <c r="CS209" i="59547"/>
  <c r="CQ209" i="59547"/>
  <c r="CO209" i="59547"/>
  <c r="CM209" i="59547"/>
  <c r="CK209" i="59547"/>
  <c r="CI209" i="59547"/>
  <c r="CG209" i="59547"/>
  <c r="CE209" i="59547"/>
  <c r="CC209" i="59547"/>
  <c r="CA209" i="59547"/>
  <c r="BY209" i="59547"/>
  <c r="BW209" i="59547"/>
  <c r="BU209" i="59547"/>
  <c r="CQ208" i="59547"/>
  <c r="CO208" i="59547"/>
  <c r="CM208" i="59547"/>
  <c r="CK208" i="59547"/>
  <c r="CI208" i="59547"/>
  <c r="CG208" i="59547"/>
  <c r="CE208" i="59547"/>
  <c r="CC208" i="59547"/>
  <c r="CA208" i="59547"/>
  <c r="BY208" i="59547"/>
  <c r="BW208" i="59547"/>
  <c r="BU208" i="59547"/>
  <c r="CS208" i="59547"/>
  <c r="CS201" i="59547"/>
  <c r="CR201" i="59547"/>
  <c r="CP201" i="59547"/>
  <c r="CN201" i="59547"/>
  <c r="CL201" i="59547"/>
  <c r="CJ201" i="59547"/>
  <c r="CH201" i="59547"/>
  <c r="CF201" i="59547"/>
  <c r="CD201" i="59547"/>
  <c r="CB201" i="59547"/>
  <c r="BZ201" i="59547"/>
  <c r="BX201" i="59547"/>
  <c r="BT201" i="59547"/>
  <c r="BS201" i="59547"/>
  <c r="CS200" i="59547"/>
  <c r="CR200" i="59547"/>
  <c r="CP200" i="59547"/>
  <c r="CN200" i="59547"/>
  <c r="CL200" i="59547"/>
  <c r="CJ200" i="59547"/>
  <c r="CH200" i="59547"/>
  <c r="CF200" i="59547"/>
  <c r="CD200" i="59547"/>
  <c r="CB200" i="59547"/>
  <c r="BZ200" i="59547"/>
  <c r="BX200" i="59547"/>
  <c r="BT200" i="59547"/>
  <c r="BS200" i="59547"/>
  <c r="CS199" i="59547"/>
  <c r="CR199" i="59547"/>
  <c r="CP199" i="59547"/>
  <c r="CN199" i="59547"/>
  <c r="CL199" i="59547"/>
  <c r="CJ199" i="59547"/>
  <c r="CH199" i="59547"/>
  <c r="CF199" i="59547"/>
  <c r="CD199" i="59547"/>
  <c r="CB199" i="59547"/>
  <c r="BZ199" i="59547"/>
  <c r="BX199" i="59547"/>
  <c r="BT199" i="59547"/>
  <c r="BS199" i="59547"/>
  <c r="CS198" i="59547"/>
  <c r="CR198" i="59547"/>
  <c r="CP198" i="59547"/>
  <c r="CN198" i="59547"/>
  <c r="CL198" i="59547"/>
  <c r="CJ198" i="59547"/>
  <c r="CH198" i="59547"/>
  <c r="CF198" i="59547"/>
  <c r="CD198" i="59547"/>
  <c r="CB198" i="59547"/>
  <c r="BZ198" i="59547"/>
  <c r="BX198" i="59547"/>
  <c r="BT198" i="59547"/>
  <c r="BS198" i="59547"/>
  <c r="CS197" i="59547"/>
  <c r="CR197" i="59547"/>
  <c r="CP197" i="59547"/>
  <c r="CN197" i="59547"/>
  <c r="CL197" i="59547"/>
  <c r="CJ197" i="59547"/>
  <c r="CH197" i="59547"/>
  <c r="CF197" i="59547"/>
  <c r="CD197" i="59547"/>
  <c r="CB197" i="59547"/>
  <c r="BZ197" i="59547"/>
  <c r="BX197" i="59547"/>
  <c r="BT197" i="59547"/>
  <c r="BS197" i="59547"/>
  <c r="CQ196" i="59547"/>
  <c r="CO196" i="59547"/>
  <c r="CM196" i="59547"/>
  <c r="CK196" i="59547"/>
  <c r="CI196" i="59547"/>
  <c r="CG196" i="59547"/>
  <c r="CE196" i="59547"/>
  <c r="CC196" i="59547"/>
  <c r="CA196" i="59547"/>
  <c r="BY196" i="59547"/>
  <c r="BW196" i="59547"/>
  <c r="CS194" i="59547"/>
  <c r="CR194" i="59547"/>
  <c r="CP194" i="59547"/>
  <c r="CN194" i="59547"/>
  <c r="CL194" i="59547"/>
  <c r="CJ194" i="59547"/>
  <c r="CH194" i="59547"/>
  <c r="CF194" i="59547"/>
  <c r="CD194" i="59547"/>
  <c r="CB194" i="59547"/>
  <c r="BZ194" i="59547"/>
  <c r="BX194" i="59547"/>
  <c r="BT194" i="59547"/>
  <c r="BS194" i="59547"/>
  <c r="CS193" i="59547"/>
  <c r="CR193" i="59547"/>
  <c r="CP193" i="59547"/>
  <c r="CN193" i="59547"/>
  <c r="CL193" i="59547"/>
  <c r="CJ193" i="59547"/>
  <c r="CH193" i="59547"/>
  <c r="CF193" i="59547"/>
  <c r="CD193" i="59547"/>
  <c r="CB193" i="59547"/>
  <c r="BZ193" i="59547"/>
  <c r="BX193" i="59547"/>
  <c r="BT193" i="59547"/>
  <c r="BS193" i="59547"/>
  <c r="CS192" i="59547"/>
  <c r="CR192" i="59547"/>
  <c r="CP192" i="59547"/>
  <c r="CN192" i="59547"/>
  <c r="CL192" i="59547"/>
  <c r="CJ192" i="59547"/>
  <c r="CH192" i="59547"/>
  <c r="CF192" i="59547"/>
  <c r="CD192" i="59547"/>
  <c r="CB192" i="59547"/>
  <c r="BZ192" i="59547"/>
  <c r="BX192" i="59547"/>
  <c r="BT192" i="59547"/>
  <c r="BS192" i="59547"/>
  <c r="CS191" i="59547"/>
  <c r="CR191" i="59547"/>
  <c r="CP191" i="59547"/>
  <c r="CN191" i="59547"/>
  <c r="CL191" i="59547"/>
  <c r="CJ191" i="59547"/>
  <c r="CH191" i="59547"/>
  <c r="CF191" i="59547"/>
  <c r="CD191" i="59547"/>
  <c r="CB191" i="59547"/>
  <c r="BZ191" i="59547"/>
  <c r="BX191" i="59547"/>
  <c r="BT191" i="59547"/>
  <c r="BS191" i="59547"/>
  <c r="CS190" i="59547"/>
  <c r="CR190" i="59547"/>
  <c r="CP190" i="59547"/>
  <c r="CN190" i="59547"/>
  <c r="CL190" i="59547"/>
  <c r="CJ190" i="59547"/>
  <c r="CH190" i="59547"/>
  <c r="CF190" i="59547"/>
  <c r="CD190" i="59547"/>
  <c r="CB190" i="59547"/>
  <c r="BZ190" i="59547"/>
  <c r="BX190" i="59547"/>
  <c r="BT190" i="59547"/>
  <c r="BS190" i="59547"/>
  <c r="CQ189" i="59547"/>
  <c r="CO189" i="59547"/>
  <c r="CM189" i="59547"/>
  <c r="CK189" i="59547"/>
  <c r="CI189" i="59547"/>
  <c r="CG189" i="59547"/>
  <c r="CE189" i="59547"/>
  <c r="CC189" i="59547"/>
  <c r="CA189" i="59547"/>
  <c r="BY189" i="59547"/>
  <c r="BW189" i="59547"/>
  <c r="BT187" i="59547"/>
  <c r="BS187" i="59547"/>
  <c r="CS186" i="59547"/>
  <c r="CT186" i="59547" s="1"/>
  <c r="DE186" i="59547" s="1"/>
  <c r="CR186" i="59547"/>
  <c r="CP186" i="59547"/>
  <c r="CN186" i="59547"/>
  <c r="CL186" i="59547"/>
  <c r="CJ186" i="59547"/>
  <c r="CH186" i="59547"/>
  <c r="CF186" i="59547"/>
  <c r="CD186" i="59547"/>
  <c r="CB186" i="59547"/>
  <c r="BZ186" i="59547"/>
  <c r="BX186" i="59547"/>
  <c r="BT186" i="59547"/>
  <c r="BS186" i="59547"/>
  <c r="CS185" i="59547"/>
  <c r="CT185" i="59547" s="1"/>
  <c r="DE185" i="59547" s="1"/>
  <c r="CR185" i="59547"/>
  <c r="CP185" i="59547"/>
  <c r="CN185" i="59547"/>
  <c r="CL185" i="59547"/>
  <c r="CJ185" i="59547"/>
  <c r="CH185" i="59547"/>
  <c r="CF185" i="59547"/>
  <c r="CD185" i="59547"/>
  <c r="CB185" i="59547"/>
  <c r="BZ185" i="59547"/>
  <c r="BX185" i="59547"/>
  <c r="BT185" i="59547"/>
  <c r="BS185" i="59547"/>
  <c r="CS184" i="59547"/>
  <c r="CT184" i="59547" s="1"/>
  <c r="DE184" i="59547" s="1"/>
  <c r="CR184" i="59547"/>
  <c r="CP184" i="59547"/>
  <c r="CN184" i="59547"/>
  <c r="CL184" i="59547"/>
  <c r="CJ184" i="59547"/>
  <c r="CH184" i="59547"/>
  <c r="CF184" i="59547"/>
  <c r="CD184" i="59547"/>
  <c r="CB184" i="59547"/>
  <c r="BZ184" i="59547"/>
  <c r="BX184" i="59547"/>
  <c r="BT184" i="59547"/>
  <c r="BS184" i="59547"/>
  <c r="CS183" i="59547"/>
  <c r="CT183" i="59547" s="1"/>
  <c r="CR183" i="59547"/>
  <c r="CP183" i="59547"/>
  <c r="CN183" i="59547"/>
  <c r="CL183" i="59547"/>
  <c r="CJ183" i="59547"/>
  <c r="CH183" i="59547"/>
  <c r="CF183" i="59547"/>
  <c r="CD183" i="59547"/>
  <c r="CB183" i="59547"/>
  <c r="BZ183" i="59547"/>
  <c r="BX183" i="59547"/>
  <c r="BT183" i="59547"/>
  <c r="BS183" i="59547"/>
  <c r="CS180" i="59547"/>
  <c r="CT180" i="59547" s="1"/>
  <c r="DE180" i="59547" s="1"/>
  <c r="CR180" i="59547"/>
  <c r="CP180" i="59547"/>
  <c r="CN180" i="59547"/>
  <c r="CL180" i="59547"/>
  <c r="CJ180" i="59547"/>
  <c r="CH180" i="59547"/>
  <c r="CF180" i="59547"/>
  <c r="CD180" i="59547"/>
  <c r="CB180" i="59547"/>
  <c r="BZ180" i="59547"/>
  <c r="BX180" i="59547"/>
  <c r="BT180" i="59547"/>
  <c r="BS180" i="59547"/>
  <c r="CS179" i="59547"/>
  <c r="CT179" i="59547" s="1"/>
  <c r="DE179" i="59547" s="1"/>
  <c r="CR179" i="59547"/>
  <c r="CP179" i="59547"/>
  <c r="CN179" i="59547"/>
  <c r="CL179" i="59547"/>
  <c r="CJ179" i="59547"/>
  <c r="CH179" i="59547"/>
  <c r="CF179" i="59547"/>
  <c r="CD179" i="59547"/>
  <c r="CB179" i="59547"/>
  <c r="BZ179" i="59547"/>
  <c r="BX179" i="59547"/>
  <c r="BT179" i="59547"/>
  <c r="BS179" i="59547"/>
  <c r="CS178" i="59547"/>
  <c r="CT178" i="59547" s="1"/>
  <c r="DE178" i="59547" s="1"/>
  <c r="CR178" i="59547"/>
  <c r="CP178" i="59547"/>
  <c r="CN178" i="59547"/>
  <c r="CL178" i="59547"/>
  <c r="CJ178" i="59547"/>
  <c r="CH178" i="59547"/>
  <c r="CF178" i="59547"/>
  <c r="CD178" i="59547"/>
  <c r="CB178" i="59547"/>
  <c r="BZ178" i="59547"/>
  <c r="BX178" i="59547"/>
  <c r="BT178" i="59547"/>
  <c r="BS178" i="59547"/>
  <c r="CS177" i="59547"/>
  <c r="G177" i="59527" s="1"/>
  <c r="CR177" i="59547"/>
  <c r="CP177" i="59547"/>
  <c r="CN177" i="59547"/>
  <c r="CL177" i="59547"/>
  <c r="CJ177" i="59547"/>
  <c r="CH177" i="59547"/>
  <c r="CF177" i="59547"/>
  <c r="CD177" i="59547"/>
  <c r="CB177" i="59547"/>
  <c r="BZ177" i="59547"/>
  <c r="BX177" i="59547"/>
  <c r="BT177" i="59547"/>
  <c r="BS177" i="59547"/>
  <c r="CS176" i="59547"/>
  <c r="CT176" i="59547" s="1"/>
  <c r="CR176" i="59547"/>
  <c r="CP176" i="59547"/>
  <c r="CN176" i="59547"/>
  <c r="CL176" i="59547"/>
  <c r="CJ176" i="59547"/>
  <c r="CH176" i="59547"/>
  <c r="CF176" i="59547"/>
  <c r="CD176" i="59547"/>
  <c r="CB176" i="59547"/>
  <c r="BZ176" i="59547"/>
  <c r="BX176" i="59547"/>
  <c r="BT176" i="59547"/>
  <c r="BS176" i="59547"/>
  <c r="CQ175" i="59547"/>
  <c r="CO175" i="59547"/>
  <c r="CM175" i="59547"/>
  <c r="CK175" i="59547"/>
  <c r="CI175" i="59547"/>
  <c r="CG175" i="59547"/>
  <c r="CE175" i="59547"/>
  <c r="CC175" i="59547"/>
  <c r="CA175" i="59547"/>
  <c r="BY175" i="59547"/>
  <c r="BW175" i="59547"/>
  <c r="CS173" i="59547"/>
  <c r="CR173" i="59547"/>
  <c r="CP173" i="59547"/>
  <c r="CN173" i="59547"/>
  <c r="CL173" i="59547"/>
  <c r="CJ173" i="59547"/>
  <c r="CH173" i="59547"/>
  <c r="CF173" i="59547"/>
  <c r="CD173" i="59547"/>
  <c r="CB173" i="59547"/>
  <c r="BZ173" i="59547"/>
  <c r="BX173" i="59547"/>
  <c r="BV173" i="59547"/>
  <c r="BT173" i="59547"/>
  <c r="BS173" i="59547"/>
  <c r="CS172" i="59547"/>
  <c r="CR172" i="59547"/>
  <c r="CP172" i="59547"/>
  <c r="CN172" i="59547"/>
  <c r="CL172" i="59547"/>
  <c r="CJ172" i="59547"/>
  <c r="CH172" i="59547"/>
  <c r="CF172" i="59547"/>
  <c r="CD172" i="59547"/>
  <c r="CB172" i="59547"/>
  <c r="BZ172" i="59547"/>
  <c r="BX172" i="59547"/>
  <c r="BV172" i="59547"/>
  <c r="BT172" i="59547"/>
  <c r="BS172" i="59547"/>
  <c r="CS171" i="59547"/>
  <c r="CR171" i="59547"/>
  <c r="CP171" i="59547"/>
  <c r="CN171" i="59547"/>
  <c r="CL171" i="59547"/>
  <c r="CJ171" i="59547"/>
  <c r="CH171" i="59547"/>
  <c r="CF171" i="59547"/>
  <c r="CD171" i="59547"/>
  <c r="CB171" i="59547"/>
  <c r="BZ171" i="59547"/>
  <c r="BX171" i="59547"/>
  <c r="BV171" i="59547"/>
  <c r="BT171" i="59547"/>
  <c r="BS171" i="59547"/>
  <c r="BT170" i="59547"/>
  <c r="BS170" i="59547"/>
  <c r="BT169" i="59547"/>
  <c r="BS169" i="59547"/>
  <c r="CS166" i="59547"/>
  <c r="G166" i="59527" s="1"/>
  <c r="CR166" i="59547"/>
  <c r="CP166" i="59547"/>
  <c r="CN166" i="59547"/>
  <c r="CL166" i="59547"/>
  <c r="CJ166" i="59547"/>
  <c r="CH166" i="59547"/>
  <c r="CF166" i="59547"/>
  <c r="CD166" i="59547"/>
  <c r="CB166" i="59547"/>
  <c r="BZ166" i="59547"/>
  <c r="BX166" i="59547"/>
  <c r="BT166" i="59547"/>
  <c r="BS166" i="59547"/>
  <c r="CS165" i="59547"/>
  <c r="CR165" i="59547"/>
  <c r="CP165" i="59547"/>
  <c r="CN165" i="59547"/>
  <c r="CL165" i="59547"/>
  <c r="CJ165" i="59547"/>
  <c r="CH165" i="59547"/>
  <c r="CF165" i="59547"/>
  <c r="CD165" i="59547"/>
  <c r="CB165" i="59547"/>
  <c r="BZ165" i="59547"/>
  <c r="BX165" i="59547"/>
  <c r="BT165" i="59547"/>
  <c r="BS165" i="59547"/>
  <c r="CS164" i="59547"/>
  <c r="CR164" i="59547"/>
  <c r="CP164" i="59547"/>
  <c r="CN164" i="59547"/>
  <c r="CL164" i="59547"/>
  <c r="CJ164" i="59547"/>
  <c r="CH164" i="59547"/>
  <c r="CF164" i="59547"/>
  <c r="CD164" i="59547"/>
  <c r="CB164" i="59547"/>
  <c r="BZ164" i="59547"/>
  <c r="BX164" i="59547"/>
  <c r="BT164" i="59547"/>
  <c r="BS164" i="59547"/>
  <c r="CS163" i="59547"/>
  <c r="CR163" i="59547"/>
  <c r="CP163" i="59547"/>
  <c r="CN163" i="59547"/>
  <c r="CL163" i="59547"/>
  <c r="CJ163" i="59547"/>
  <c r="CH163" i="59547"/>
  <c r="CF163" i="59547"/>
  <c r="CD163" i="59547"/>
  <c r="CB163" i="59547"/>
  <c r="BZ163" i="59547"/>
  <c r="BX163" i="59547"/>
  <c r="BT163" i="59547"/>
  <c r="BS163" i="59547"/>
  <c r="CS162" i="59547"/>
  <c r="CR162" i="59547"/>
  <c r="CP162" i="59547"/>
  <c r="CN162" i="59547"/>
  <c r="CL162" i="59547"/>
  <c r="CJ162" i="59547"/>
  <c r="CH162" i="59547"/>
  <c r="CF162" i="59547"/>
  <c r="CD162" i="59547"/>
  <c r="CB162" i="59547"/>
  <c r="BZ162" i="59547"/>
  <c r="BX162" i="59547"/>
  <c r="BT162" i="59547"/>
  <c r="BS162" i="59547"/>
  <c r="CQ161" i="59547"/>
  <c r="CS161" i="59547" s="1"/>
  <c r="CT161" i="59547" s="1"/>
  <c r="CO161" i="59547"/>
  <c r="CP161" i="59547" s="1"/>
  <c r="CM161" i="59547"/>
  <c r="CN161" i="59547" s="1"/>
  <c r="CK161" i="59547"/>
  <c r="CL161" i="59547" s="1"/>
  <c r="CI161" i="59547"/>
  <c r="CJ161" i="59547" s="1"/>
  <c r="CG161" i="59547"/>
  <c r="CH161" i="59547" s="1"/>
  <c r="CE161" i="59547"/>
  <c r="CF161" i="59547" s="1"/>
  <c r="CC161" i="59547"/>
  <c r="CD161" i="59547" s="1"/>
  <c r="CA161" i="59547"/>
  <c r="CB161" i="59547" s="1"/>
  <c r="BY161" i="59547"/>
  <c r="BZ161" i="59547" s="1"/>
  <c r="BW161" i="59547"/>
  <c r="BX161" i="59547" s="1"/>
  <c r="CS159" i="59547"/>
  <c r="CR159" i="59547"/>
  <c r="CP159" i="59547"/>
  <c r="CN159" i="59547"/>
  <c r="CL159" i="59547"/>
  <c r="CJ159" i="59547"/>
  <c r="CH159" i="59547"/>
  <c r="CF159" i="59547"/>
  <c r="CD159" i="59547"/>
  <c r="CB159" i="59547"/>
  <c r="BZ159" i="59547"/>
  <c r="BX159" i="59547"/>
  <c r="BT159" i="59547"/>
  <c r="BS159" i="59547"/>
  <c r="CS158" i="59547"/>
  <c r="CR158" i="59547"/>
  <c r="CP158" i="59547"/>
  <c r="CN158" i="59547"/>
  <c r="CL158" i="59547"/>
  <c r="CJ158" i="59547"/>
  <c r="CH158" i="59547"/>
  <c r="CF158" i="59547"/>
  <c r="CD158" i="59547"/>
  <c r="CB158" i="59547"/>
  <c r="BZ158" i="59547"/>
  <c r="BX158" i="59547"/>
  <c r="BT158" i="59547"/>
  <c r="BS158" i="59547"/>
  <c r="CS157" i="59547"/>
  <c r="CR157" i="59547"/>
  <c r="CP157" i="59547"/>
  <c r="CN157" i="59547"/>
  <c r="CL157" i="59547"/>
  <c r="CJ157" i="59547"/>
  <c r="CH157" i="59547"/>
  <c r="CF157" i="59547"/>
  <c r="CD157" i="59547"/>
  <c r="CB157" i="59547"/>
  <c r="BZ157" i="59547"/>
  <c r="BX157" i="59547"/>
  <c r="BT157" i="59547"/>
  <c r="BS157" i="59547"/>
  <c r="CS156" i="59547"/>
  <c r="CR156" i="59547"/>
  <c r="CP156" i="59547"/>
  <c r="CN156" i="59547"/>
  <c r="CL156" i="59547"/>
  <c r="CJ156" i="59547"/>
  <c r="CH156" i="59547"/>
  <c r="CF156" i="59547"/>
  <c r="CD156" i="59547"/>
  <c r="CB156" i="59547"/>
  <c r="BZ156" i="59547"/>
  <c r="BX156" i="59547"/>
  <c r="BT156" i="59547"/>
  <c r="BS156" i="59547"/>
  <c r="CS155" i="59547"/>
  <c r="CR155" i="59547"/>
  <c r="CP155" i="59547"/>
  <c r="CN155" i="59547"/>
  <c r="CL155" i="59547"/>
  <c r="CJ155" i="59547"/>
  <c r="CH155" i="59547"/>
  <c r="CF155" i="59547"/>
  <c r="CD155" i="59547"/>
  <c r="CB155" i="59547"/>
  <c r="BZ155" i="59547"/>
  <c r="BX155" i="59547"/>
  <c r="BT155" i="59547"/>
  <c r="BS155" i="59547"/>
  <c r="CQ154" i="59547"/>
  <c r="CR154" i="59547" s="1"/>
  <c r="CO154" i="59547"/>
  <c r="CM154" i="59547"/>
  <c r="CK154" i="59547"/>
  <c r="CI154" i="59547"/>
  <c r="CG154" i="59547"/>
  <c r="CE154" i="59547"/>
  <c r="CC154" i="59547"/>
  <c r="CA154" i="59547"/>
  <c r="BY154" i="59547"/>
  <c r="BW154" i="59547"/>
  <c r="CS152" i="59547"/>
  <c r="CQ152" i="59547"/>
  <c r="CO152" i="59547"/>
  <c r="CM152" i="59547"/>
  <c r="CK152" i="59547"/>
  <c r="CI152" i="59547"/>
  <c r="CG152" i="59547"/>
  <c r="CE152" i="59547"/>
  <c r="CC152" i="59547"/>
  <c r="CA152" i="59547"/>
  <c r="BY152" i="59547"/>
  <c r="BW152" i="59547"/>
  <c r="BU152" i="59547"/>
  <c r="CQ151" i="59547"/>
  <c r="CO151" i="59547"/>
  <c r="CM151" i="59547"/>
  <c r="CK151" i="59547"/>
  <c r="CI151" i="59547"/>
  <c r="CG151" i="59547"/>
  <c r="CE151" i="59547"/>
  <c r="CC151" i="59547"/>
  <c r="CA151" i="59547"/>
  <c r="BY151" i="59547"/>
  <c r="BW151" i="59547"/>
  <c r="BU151" i="59547"/>
  <c r="CS147" i="59547"/>
  <c r="CR147" i="59547"/>
  <c r="CP147" i="59547"/>
  <c r="CN147" i="59547"/>
  <c r="CL147" i="59547"/>
  <c r="CJ147" i="59547"/>
  <c r="CH147" i="59547"/>
  <c r="CF147" i="59547"/>
  <c r="CD147" i="59547"/>
  <c r="CB147" i="59547"/>
  <c r="BZ147" i="59547"/>
  <c r="BX147" i="59547"/>
  <c r="BV147" i="59547"/>
  <c r="BT147" i="59547"/>
  <c r="BS147" i="59547"/>
  <c r="CS146" i="59547"/>
  <c r="CR146" i="59547"/>
  <c r="CP146" i="59547"/>
  <c r="CN146" i="59547"/>
  <c r="CL146" i="59547"/>
  <c r="CJ146" i="59547"/>
  <c r="CH146" i="59547"/>
  <c r="CF146" i="59547"/>
  <c r="CD146" i="59547"/>
  <c r="CB146" i="59547"/>
  <c r="BZ146" i="59547"/>
  <c r="BX146" i="59547"/>
  <c r="BV146" i="59547"/>
  <c r="BT146" i="59547"/>
  <c r="BS146" i="59547"/>
  <c r="CS145" i="59547"/>
  <c r="CR145" i="59547"/>
  <c r="CP145" i="59547"/>
  <c r="CN145" i="59547"/>
  <c r="CL145" i="59547"/>
  <c r="CJ145" i="59547"/>
  <c r="CH145" i="59547"/>
  <c r="CF145" i="59547"/>
  <c r="CD145" i="59547"/>
  <c r="CB145" i="59547"/>
  <c r="BZ145" i="59547"/>
  <c r="BX145" i="59547"/>
  <c r="BV145" i="59547"/>
  <c r="BT145" i="59547"/>
  <c r="BS145" i="59547"/>
  <c r="CS144" i="59547"/>
  <c r="CR144" i="59547"/>
  <c r="CP144" i="59547"/>
  <c r="CN144" i="59547"/>
  <c r="CL144" i="59547"/>
  <c r="CJ144" i="59547"/>
  <c r="CH144" i="59547"/>
  <c r="CF144" i="59547"/>
  <c r="CD144" i="59547"/>
  <c r="CB144" i="59547"/>
  <c r="BZ144" i="59547"/>
  <c r="BX144" i="59547"/>
  <c r="BV144" i="59547"/>
  <c r="BT144" i="59547"/>
  <c r="BS144" i="59547"/>
  <c r="CS143" i="59547"/>
  <c r="CR143" i="59547"/>
  <c r="CP143" i="59547"/>
  <c r="CN143" i="59547"/>
  <c r="CL143" i="59547"/>
  <c r="CJ143" i="59547"/>
  <c r="CH143" i="59547"/>
  <c r="CF143" i="59547"/>
  <c r="CD143" i="59547"/>
  <c r="CB143" i="59547"/>
  <c r="BZ143" i="59547"/>
  <c r="BX143" i="59547"/>
  <c r="BV143" i="59547"/>
  <c r="BT143" i="59547"/>
  <c r="BS143" i="59547"/>
  <c r="CQ142" i="59547"/>
  <c r="CO142" i="59547"/>
  <c r="CM142" i="59547"/>
  <c r="CK142" i="59547"/>
  <c r="CI142" i="59547"/>
  <c r="CG142" i="59547"/>
  <c r="CE142" i="59547"/>
  <c r="CC142" i="59547"/>
  <c r="CA142" i="59547"/>
  <c r="BY142" i="59547"/>
  <c r="BW142" i="59547"/>
  <c r="BU142" i="59547"/>
  <c r="CS140" i="59547"/>
  <c r="CR140" i="59547"/>
  <c r="CP140" i="59547"/>
  <c r="CN140" i="59547"/>
  <c r="CL140" i="59547"/>
  <c r="CJ140" i="59547"/>
  <c r="CH140" i="59547"/>
  <c r="CF140" i="59547"/>
  <c r="CD140" i="59547"/>
  <c r="CB140" i="59547"/>
  <c r="BZ140" i="59547"/>
  <c r="BX140" i="59547"/>
  <c r="BV140" i="59547"/>
  <c r="BT140" i="59547"/>
  <c r="BS140" i="59547"/>
  <c r="CS139" i="59547"/>
  <c r="CR139" i="59547"/>
  <c r="CP139" i="59547"/>
  <c r="CN139" i="59547"/>
  <c r="CL139" i="59547"/>
  <c r="CJ139" i="59547"/>
  <c r="CH139" i="59547"/>
  <c r="CF139" i="59547"/>
  <c r="CD139" i="59547"/>
  <c r="CB139" i="59547"/>
  <c r="BZ139" i="59547"/>
  <c r="BX139" i="59547"/>
  <c r="BV139" i="59547"/>
  <c r="BT139" i="59547"/>
  <c r="BS139" i="59547"/>
  <c r="CS138" i="59547"/>
  <c r="CR138" i="59547"/>
  <c r="CP138" i="59547"/>
  <c r="CN138" i="59547"/>
  <c r="CL138" i="59547"/>
  <c r="CJ138" i="59547"/>
  <c r="CH138" i="59547"/>
  <c r="CF138" i="59547"/>
  <c r="CD138" i="59547"/>
  <c r="CB138" i="59547"/>
  <c r="BZ138" i="59547"/>
  <c r="BX138" i="59547"/>
  <c r="BV138" i="59547"/>
  <c r="BT138" i="59547"/>
  <c r="BS138" i="59547"/>
  <c r="CS137" i="59547"/>
  <c r="CR137" i="59547"/>
  <c r="CP137" i="59547"/>
  <c r="CN137" i="59547"/>
  <c r="CL137" i="59547"/>
  <c r="CJ137" i="59547"/>
  <c r="CH137" i="59547"/>
  <c r="CF137" i="59547"/>
  <c r="CD137" i="59547"/>
  <c r="CB137" i="59547"/>
  <c r="BZ137" i="59547"/>
  <c r="BX137" i="59547"/>
  <c r="BV137" i="59547"/>
  <c r="BT137" i="59547"/>
  <c r="BS137" i="59547"/>
  <c r="CS136" i="59547"/>
  <c r="CR136" i="59547"/>
  <c r="CP136" i="59547"/>
  <c r="CN136" i="59547"/>
  <c r="CL136" i="59547"/>
  <c r="CJ136" i="59547"/>
  <c r="CH136" i="59547"/>
  <c r="CF136" i="59547"/>
  <c r="CD136" i="59547"/>
  <c r="CB136" i="59547"/>
  <c r="BZ136" i="59547"/>
  <c r="BX136" i="59547"/>
  <c r="BT136" i="59547"/>
  <c r="BS136" i="59547"/>
  <c r="CQ135" i="59547"/>
  <c r="CS135" i="59547" s="1"/>
  <c r="CT135" i="59547" s="1"/>
  <c r="CO135" i="59547"/>
  <c r="CP135" i="59547" s="1"/>
  <c r="CM135" i="59547"/>
  <c r="CN135" i="59547" s="1"/>
  <c r="CK135" i="59547"/>
  <c r="CL135" i="59547" s="1"/>
  <c r="CI135" i="59547"/>
  <c r="CJ135" i="59547" s="1"/>
  <c r="CG135" i="59547"/>
  <c r="CH135" i="59547" s="1"/>
  <c r="CE135" i="59547"/>
  <c r="CF135" i="59547" s="1"/>
  <c r="CC135" i="59547"/>
  <c r="CD135" i="59547" s="1"/>
  <c r="CA135" i="59547"/>
  <c r="CB135" i="59547" s="1"/>
  <c r="BY135" i="59547"/>
  <c r="BZ135" i="59547" s="1"/>
  <c r="BW135" i="59547"/>
  <c r="BX135" i="59547" s="1"/>
  <c r="BU135" i="59547"/>
  <c r="BV136" i="59547" s="1"/>
  <c r="BT133" i="59547"/>
  <c r="BS133" i="59547"/>
  <c r="CS132" i="59547"/>
  <c r="G132" i="59527" s="1"/>
  <c r="CR132" i="59547"/>
  <c r="CP132" i="59547"/>
  <c r="CN132" i="59547"/>
  <c r="CL132" i="59547"/>
  <c r="CJ132" i="59547"/>
  <c r="CH132" i="59547"/>
  <c r="CF132" i="59547"/>
  <c r="CD132" i="59547"/>
  <c r="CB132" i="59547"/>
  <c r="BZ132" i="59547"/>
  <c r="BX132" i="59547"/>
  <c r="BV132" i="59547"/>
  <c r="BT132" i="59547"/>
  <c r="BS132" i="59547"/>
  <c r="CS131" i="59547"/>
  <c r="G131" i="59527" s="1"/>
  <c r="CR131" i="59547"/>
  <c r="CP131" i="59547"/>
  <c r="CN131" i="59547"/>
  <c r="CL131" i="59547"/>
  <c r="CJ131" i="59547"/>
  <c r="CH131" i="59547"/>
  <c r="CF131" i="59547"/>
  <c r="CD131" i="59547"/>
  <c r="CB131" i="59547"/>
  <c r="BZ131" i="59547"/>
  <c r="BX131" i="59547"/>
  <c r="BV131" i="59547"/>
  <c r="BT131" i="59547"/>
  <c r="BS131" i="59547"/>
  <c r="CS130" i="59547"/>
  <c r="G130" i="59527" s="1"/>
  <c r="CR130" i="59547"/>
  <c r="CP130" i="59547"/>
  <c r="CN130" i="59547"/>
  <c r="CL130" i="59547"/>
  <c r="CJ130" i="59547"/>
  <c r="CH130" i="59547"/>
  <c r="CF130" i="59547"/>
  <c r="CD130" i="59547"/>
  <c r="CB130" i="59547"/>
  <c r="BZ130" i="59547"/>
  <c r="BX130" i="59547"/>
  <c r="BV130" i="59547"/>
  <c r="BT130" i="59547"/>
  <c r="BS130" i="59547"/>
  <c r="CS129" i="59547"/>
  <c r="G129" i="59527" s="1"/>
  <c r="CR129" i="59547"/>
  <c r="CP129" i="59547"/>
  <c r="CN129" i="59547"/>
  <c r="CL129" i="59547"/>
  <c r="CJ129" i="59547"/>
  <c r="CH129" i="59547"/>
  <c r="CF129" i="59547"/>
  <c r="CD129" i="59547"/>
  <c r="CB129" i="59547"/>
  <c r="BZ129" i="59547"/>
  <c r="BX129" i="59547"/>
  <c r="BV129" i="59547"/>
  <c r="BT129" i="59547"/>
  <c r="BS129" i="59547"/>
  <c r="BT126" i="59547"/>
  <c r="BS126" i="59547"/>
  <c r="CS125" i="59547"/>
  <c r="CT125" i="59547" s="1"/>
  <c r="CR125" i="59547"/>
  <c r="CP125" i="59547"/>
  <c r="CN125" i="59547"/>
  <c r="CL125" i="59547"/>
  <c r="CJ125" i="59547"/>
  <c r="CH125" i="59547"/>
  <c r="CF125" i="59547"/>
  <c r="CD125" i="59547"/>
  <c r="CB125" i="59547"/>
  <c r="BZ125" i="59547"/>
  <c r="BX125" i="59547"/>
  <c r="BV125" i="59547"/>
  <c r="BT125" i="59547"/>
  <c r="BS125" i="59547"/>
  <c r="CS124" i="59547"/>
  <c r="CT124" i="59547" s="1"/>
  <c r="CR124" i="59547"/>
  <c r="CP124" i="59547"/>
  <c r="CN124" i="59547"/>
  <c r="CL124" i="59547"/>
  <c r="CJ124" i="59547"/>
  <c r="CH124" i="59547"/>
  <c r="CF124" i="59547"/>
  <c r="CD124" i="59547"/>
  <c r="CB124" i="59547"/>
  <c r="BZ124" i="59547"/>
  <c r="BX124" i="59547"/>
  <c r="BV124" i="59547"/>
  <c r="BT124" i="59547"/>
  <c r="BS124" i="59547"/>
  <c r="CS123" i="59547"/>
  <c r="CT123" i="59547" s="1"/>
  <c r="CR123" i="59547"/>
  <c r="CP123" i="59547"/>
  <c r="CN123" i="59547"/>
  <c r="CL123" i="59547"/>
  <c r="CJ123" i="59547"/>
  <c r="CH123" i="59547"/>
  <c r="CF123" i="59547"/>
  <c r="CD123" i="59547"/>
  <c r="CB123" i="59547"/>
  <c r="BZ123" i="59547"/>
  <c r="BX123" i="59547"/>
  <c r="BV123" i="59547"/>
  <c r="BT123" i="59547"/>
  <c r="BS123" i="59547"/>
  <c r="CS122" i="59547"/>
  <c r="CT122" i="59547" s="1"/>
  <c r="CR122" i="59547"/>
  <c r="CP122" i="59547"/>
  <c r="CN122" i="59547"/>
  <c r="CL122" i="59547"/>
  <c r="CJ122" i="59547"/>
  <c r="CH122" i="59547"/>
  <c r="CF122" i="59547"/>
  <c r="CD122" i="59547"/>
  <c r="CB122" i="59547"/>
  <c r="BZ122" i="59547"/>
  <c r="BX122" i="59547"/>
  <c r="BV122" i="59547"/>
  <c r="BT122" i="59547"/>
  <c r="BS122" i="59547"/>
  <c r="CS119" i="59547"/>
  <c r="CT119" i="59547" s="1"/>
  <c r="BV119" i="59547"/>
  <c r="BT119" i="59547"/>
  <c r="BS119" i="59547"/>
  <c r="CS118" i="59547"/>
  <c r="CT118" i="59547" s="1"/>
  <c r="CR118" i="59547"/>
  <c r="CP118" i="59547"/>
  <c r="CN118" i="59547"/>
  <c r="CL118" i="59547"/>
  <c r="CJ118" i="59547"/>
  <c r="CH118" i="59547"/>
  <c r="CF118" i="59547"/>
  <c r="CD118" i="59547"/>
  <c r="CB118" i="59547"/>
  <c r="BZ118" i="59547"/>
  <c r="BX118" i="59547"/>
  <c r="BV118" i="59547"/>
  <c r="BT118" i="59547"/>
  <c r="BS118" i="59547"/>
  <c r="CS117" i="59547"/>
  <c r="CT117" i="59547" s="1"/>
  <c r="CR117" i="59547"/>
  <c r="CP117" i="59547"/>
  <c r="CN117" i="59547"/>
  <c r="CL117" i="59547"/>
  <c r="CJ117" i="59547"/>
  <c r="CH117" i="59547"/>
  <c r="CF117" i="59547"/>
  <c r="CD117" i="59547"/>
  <c r="CB117" i="59547"/>
  <c r="BZ117" i="59547"/>
  <c r="BX117" i="59547"/>
  <c r="BV117" i="59547"/>
  <c r="BT117" i="59547"/>
  <c r="BS117" i="59547"/>
  <c r="CS116" i="59547"/>
  <c r="CT116" i="59547" s="1"/>
  <c r="CR116" i="59547"/>
  <c r="CP116" i="59547"/>
  <c r="CN116" i="59547"/>
  <c r="CL116" i="59547"/>
  <c r="CJ116" i="59547"/>
  <c r="CH116" i="59547"/>
  <c r="CF116" i="59547"/>
  <c r="CD116" i="59547"/>
  <c r="CB116" i="59547"/>
  <c r="BZ116" i="59547"/>
  <c r="BX116" i="59547"/>
  <c r="BV116" i="59547"/>
  <c r="BT116" i="59547"/>
  <c r="BS116" i="59547"/>
  <c r="CS115" i="59547"/>
  <c r="CT115" i="59547" s="1"/>
  <c r="CR115" i="59547"/>
  <c r="CP115" i="59547"/>
  <c r="CN115" i="59547"/>
  <c r="CL115" i="59547"/>
  <c r="CJ115" i="59547"/>
  <c r="CH115" i="59547"/>
  <c r="CF115" i="59547"/>
  <c r="CD115" i="59547"/>
  <c r="CB115" i="59547"/>
  <c r="BZ115" i="59547"/>
  <c r="BX115" i="59547"/>
  <c r="BV115" i="59547"/>
  <c r="BT115" i="59547"/>
  <c r="BS115" i="59547"/>
  <c r="CQ114" i="59547"/>
  <c r="CO114" i="59547"/>
  <c r="CM114" i="59547"/>
  <c r="CK114" i="59547"/>
  <c r="CI114" i="59547"/>
  <c r="CG114" i="59547"/>
  <c r="CE114" i="59547"/>
  <c r="CC114" i="59547"/>
  <c r="CA114" i="59547"/>
  <c r="BY114" i="59547"/>
  <c r="BW114" i="59547"/>
  <c r="BU114" i="59547"/>
  <c r="CS112" i="59547"/>
  <c r="CT112" i="59547" s="1"/>
  <c r="BV112" i="59547"/>
  <c r="BT112" i="59547"/>
  <c r="BS112" i="59547"/>
  <c r="CS111" i="59547"/>
  <c r="CT111" i="59547" s="1"/>
  <c r="CR111" i="59547"/>
  <c r="CP111" i="59547"/>
  <c r="CN111" i="59547"/>
  <c r="CL111" i="59547"/>
  <c r="CJ111" i="59547"/>
  <c r="CH111" i="59547"/>
  <c r="CF111" i="59547"/>
  <c r="CD111" i="59547"/>
  <c r="CB111" i="59547"/>
  <c r="BZ111" i="59547"/>
  <c r="BX111" i="59547"/>
  <c r="BV111" i="59547"/>
  <c r="BT111" i="59547"/>
  <c r="BS111" i="59547"/>
  <c r="CS110" i="59547"/>
  <c r="CT110" i="59547" s="1"/>
  <c r="CR110" i="59547"/>
  <c r="CP110" i="59547"/>
  <c r="CN110" i="59547"/>
  <c r="CL110" i="59547"/>
  <c r="CJ110" i="59547"/>
  <c r="CH110" i="59547"/>
  <c r="CF110" i="59547"/>
  <c r="CD110" i="59547"/>
  <c r="CB110" i="59547"/>
  <c r="BZ110" i="59547"/>
  <c r="BX110" i="59547"/>
  <c r="BV110" i="59547"/>
  <c r="BT110" i="59547"/>
  <c r="BS110" i="59547"/>
  <c r="CS109" i="59547"/>
  <c r="CT109" i="59547" s="1"/>
  <c r="CR109" i="59547"/>
  <c r="CP109" i="59547"/>
  <c r="CN109" i="59547"/>
  <c r="CL109" i="59547"/>
  <c r="CJ109" i="59547"/>
  <c r="CH109" i="59547"/>
  <c r="CF109" i="59547"/>
  <c r="CD109" i="59547"/>
  <c r="CB109" i="59547"/>
  <c r="BZ109" i="59547"/>
  <c r="BX109" i="59547"/>
  <c r="BV109" i="59547"/>
  <c r="BT109" i="59547"/>
  <c r="BS109" i="59547"/>
  <c r="CS108" i="59547"/>
  <c r="CT108" i="59547" s="1"/>
  <c r="CR108" i="59547"/>
  <c r="CP108" i="59547"/>
  <c r="CN108" i="59547"/>
  <c r="CL108" i="59547"/>
  <c r="CJ108" i="59547"/>
  <c r="CH108" i="59547"/>
  <c r="CF108" i="59547"/>
  <c r="CD108" i="59547"/>
  <c r="CB108" i="59547"/>
  <c r="BZ108" i="59547"/>
  <c r="BX108" i="59547"/>
  <c r="BV108" i="59547"/>
  <c r="BT108" i="59547"/>
  <c r="BS108" i="59547"/>
  <c r="CQ107" i="59547"/>
  <c r="CS107" i="59547" s="1"/>
  <c r="CT107" i="59547" s="1"/>
  <c r="CO107" i="59547"/>
  <c r="CP107" i="59547" s="1"/>
  <c r="CM107" i="59547"/>
  <c r="CN107" i="59547" s="1"/>
  <c r="CK107" i="59547"/>
  <c r="CL107" i="59547" s="1"/>
  <c r="CI107" i="59547"/>
  <c r="CJ107" i="59547" s="1"/>
  <c r="CG107" i="59547"/>
  <c r="CH107" i="59547" s="1"/>
  <c r="CE107" i="59547"/>
  <c r="CF107" i="59547" s="1"/>
  <c r="CC107" i="59547"/>
  <c r="CD107" i="59547" s="1"/>
  <c r="CA107" i="59547"/>
  <c r="CB107" i="59547" s="1"/>
  <c r="BY107" i="59547"/>
  <c r="BZ107" i="59547" s="1"/>
  <c r="BW107" i="59547"/>
  <c r="BX107" i="59547" s="1"/>
  <c r="BU107" i="59547"/>
  <c r="BV107" i="59547" s="1"/>
  <c r="CS105" i="59547"/>
  <c r="CT105" i="59547" s="1"/>
  <c r="BV105" i="59547"/>
  <c r="BT105" i="59547"/>
  <c r="BS105" i="59547"/>
  <c r="CS104" i="59547"/>
  <c r="CT104" i="59547" s="1"/>
  <c r="CR104" i="59547"/>
  <c r="CP104" i="59547"/>
  <c r="CN104" i="59547"/>
  <c r="CL104" i="59547"/>
  <c r="CJ104" i="59547"/>
  <c r="CH104" i="59547"/>
  <c r="CF104" i="59547"/>
  <c r="CD104" i="59547"/>
  <c r="CB104" i="59547"/>
  <c r="BZ104" i="59547"/>
  <c r="BX104" i="59547"/>
  <c r="BV104" i="59547"/>
  <c r="BT104" i="59547"/>
  <c r="BS104" i="59547"/>
  <c r="CS103" i="59547"/>
  <c r="CT103" i="59547" s="1"/>
  <c r="CR103" i="59547"/>
  <c r="CP103" i="59547"/>
  <c r="CN103" i="59547"/>
  <c r="CL103" i="59547"/>
  <c r="CJ103" i="59547"/>
  <c r="CH103" i="59547"/>
  <c r="CF103" i="59547"/>
  <c r="CD103" i="59547"/>
  <c r="CB103" i="59547"/>
  <c r="BZ103" i="59547"/>
  <c r="BX103" i="59547"/>
  <c r="BV103" i="59547"/>
  <c r="BT103" i="59547"/>
  <c r="BS103" i="59547"/>
  <c r="CS102" i="59547"/>
  <c r="CT102" i="59547" s="1"/>
  <c r="CR102" i="59547"/>
  <c r="CP102" i="59547"/>
  <c r="CN102" i="59547"/>
  <c r="CL102" i="59547"/>
  <c r="CJ102" i="59547"/>
  <c r="CH102" i="59547"/>
  <c r="CF102" i="59547"/>
  <c r="CD102" i="59547"/>
  <c r="CB102" i="59547"/>
  <c r="BZ102" i="59547"/>
  <c r="BX102" i="59547"/>
  <c r="BV102" i="59547"/>
  <c r="BT102" i="59547"/>
  <c r="BS102" i="59547"/>
  <c r="CS101" i="59547"/>
  <c r="CT101" i="59547" s="1"/>
  <c r="CR101" i="59547"/>
  <c r="CP101" i="59547"/>
  <c r="CN101" i="59547"/>
  <c r="CL101" i="59547"/>
  <c r="CJ101" i="59547"/>
  <c r="CH101" i="59547"/>
  <c r="CF101" i="59547"/>
  <c r="CD101" i="59547"/>
  <c r="CB101" i="59547"/>
  <c r="BZ101" i="59547"/>
  <c r="BX101" i="59547"/>
  <c r="BV101" i="59547"/>
  <c r="BT101" i="59547"/>
  <c r="BS101" i="59547"/>
  <c r="CQ100" i="59547"/>
  <c r="CO100" i="59547"/>
  <c r="CM100" i="59547"/>
  <c r="CK100" i="59547"/>
  <c r="CI100" i="59547"/>
  <c r="CG100" i="59547"/>
  <c r="CE100" i="59547"/>
  <c r="CC100" i="59547"/>
  <c r="CA100" i="59547"/>
  <c r="BY100" i="59547"/>
  <c r="BW100" i="59547"/>
  <c r="BU100" i="59547"/>
  <c r="CS98" i="59547"/>
  <c r="CQ98" i="59547"/>
  <c r="CO98" i="59547"/>
  <c r="CM98" i="59547"/>
  <c r="CK98" i="59547"/>
  <c r="CI98" i="59547"/>
  <c r="CG98" i="59547"/>
  <c r="CE98" i="59547"/>
  <c r="CC98" i="59547"/>
  <c r="CA98" i="59547"/>
  <c r="BY98" i="59547"/>
  <c r="BW98" i="59547"/>
  <c r="BU98" i="59547"/>
  <c r="CQ97" i="59547"/>
  <c r="CO97" i="59547"/>
  <c r="CM97" i="59547"/>
  <c r="CK97" i="59547"/>
  <c r="CI97" i="59547"/>
  <c r="CG97" i="59547"/>
  <c r="CE97" i="59547"/>
  <c r="CC97" i="59547"/>
  <c r="CA97" i="59547"/>
  <c r="BY97" i="59547"/>
  <c r="BW97" i="59547"/>
  <c r="BU97" i="59547"/>
  <c r="CS151" i="59547"/>
  <c r="BT90" i="59547"/>
  <c r="BS90" i="59547"/>
  <c r="CS89" i="59547"/>
  <c r="CT89" i="59547" s="1"/>
  <c r="BT89" i="59547"/>
  <c r="BS89" i="59547"/>
  <c r="CS88" i="59547"/>
  <c r="CT88" i="59547" s="1"/>
  <c r="BT88" i="59547"/>
  <c r="BS88" i="59547"/>
  <c r="CS85" i="59547"/>
  <c r="BT85" i="59547"/>
  <c r="BS85" i="59547"/>
  <c r="CS84" i="59547"/>
  <c r="BT84" i="59547"/>
  <c r="BS84" i="59547"/>
  <c r="CS83" i="59547"/>
  <c r="BT83" i="59547"/>
  <c r="BS83" i="59547"/>
  <c r="CQ82" i="59547"/>
  <c r="CR82" i="59547" s="1"/>
  <c r="CO82" i="59547"/>
  <c r="CP82" i="59547" s="1"/>
  <c r="CM82" i="59547"/>
  <c r="CN82" i="59547" s="1"/>
  <c r="CK82" i="59547"/>
  <c r="CL82" i="59547" s="1"/>
  <c r="CI82" i="59547"/>
  <c r="CJ82" i="59547" s="1"/>
  <c r="CG82" i="59547"/>
  <c r="CH82" i="59547" s="1"/>
  <c r="CE82" i="59547"/>
  <c r="CF82" i="59547" s="1"/>
  <c r="CC82" i="59547"/>
  <c r="CD82" i="59547" s="1"/>
  <c r="CA82" i="59547"/>
  <c r="CB82" i="59547" s="1"/>
  <c r="BY82" i="59547"/>
  <c r="BZ82" i="59547" s="1"/>
  <c r="BW82" i="59547"/>
  <c r="BX82" i="59547" s="1"/>
  <c r="BU82" i="59547"/>
  <c r="BV82" i="59547" s="1"/>
  <c r="CS78" i="59547"/>
  <c r="BT78" i="59547"/>
  <c r="BS78" i="59547"/>
  <c r="CS77" i="59547"/>
  <c r="BT77" i="59547"/>
  <c r="BS77" i="59547"/>
  <c r="CS76" i="59547"/>
  <c r="BT76" i="59547"/>
  <c r="BS76" i="59547"/>
  <c r="CQ75" i="59547"/>
  <c r="CR75" i="59547" s="1"/>
  <c r="CO75" i="59547"/>
  <c r="CP75" i="59547" s="1"/>
  <c r="CM75" i="59547"/>
  <c r="CN75" i="59547" s="1"/>
  <c r="CK75" i="59547"/>
  <c r="CL75" i="59547" s="1"/>
  <c r="CI75" i="59547"/>
  <c r="CJ75" i="59547" s="1"/>
  <c r="CG75" i="59547"/>
  <c r="CH75" i="59547" s="1"/>
  <c r="CE75" i="59547"/>
  <c r="CF75" i="59547" s="1"/>
  <c r="CC75" i="59547"/>
  <c r="CD75" i="59547" s="1"/>
  <c r="CA75" i="59547"/>
  <c r="CB75" i="59547" s="1"/>
  <c r="BY75" i="59547"/>
  <c r="BZ75" i="59547" s="1"/>
  <c r="BW75" i="59547"/>
  <c r="BX75" i="59547" s="1"/>
  <c r="BU75" i="59547"/>
  <c r="BV75" i="59547" s="1"/>
  <c r="CS67" i="59547"/>
  <c r="BT67" i="59547"/>
  <c r="BS67" i="59547"/>
  <c r="CS66" i="59547"/>
  <c r="BT66" i="59547"/>
  <c r="BS66" i="59547"/>
  <c r="CS65" i="59547"/>
  <c r="BT65" i="59547"/>
  <c r="BS65" i="59547"/>
  <c r="CS64" i="59547"/>
  <c r="BT64" i="59547"/>
  <c r="BS64" i="59547"/>
  <c r="CS63" i="59547"/>
  <c r="BT63" i="59547"/>
  <c r="BS63" i="59547"/>
  <c r="CS62" i="59547"/>
  <c r="BT62" i="59547"/>
  <c r="BS62" i="59547"/>
  <c r="CS61" i="59547"/>
  <c r="BT61" i="59547"/>
  <c r="BS61" i="59547"/>
  <c r="CS60" i="59547"/>
  <c r="BT60" i="59547"/>
  <c r="BS60" i="59547"/>
  <c r="CS59" i="59547"/>
  <c r="BT59" i="59547"/>
  <c r="BS59" i="59547"/>
  <c r="CS58" i="59547"/>
  <c r="BT58" i="59547"/>
  <c r="BS58" i="59547"/>
  <c r="CS57" i="59547"/>
  <c r="BT57" i="59547"/>
  <c r="BS57" i="59547"/>
  <c r="CS56" i="59547"/>
  <c r="BT56" i="59547"/>
  <c r="BS56" i="59547"/>
  <c r="CS55" i="59547"/>
  <c r="BT55" i="59547"/>
  <c r="BS55" i="59547"/>
  <c r="CS52" i="59547"/>
  <c r="BT52" i="59547"/>
  <c r="BS52" i="59547"/>
  <c r="CS51" i="59547"/>
  <c r="BT51" i="59547"/>
  <c r="BS51" i="59547"/>
  <c r="CS50" i="59547"/>
  <c r="BT50" i="59547"/>
  <c r="BS50" i="59547"/>
  <c r="CS49" i="59547"/>
  <c r="BT49" i="59547"/>
  <c r="BS49" i="59547"/>
  <c r="CS48" i="59547"/>
  <c r="BT48" i="59547"/>
  <c r="BS48" i="59547"/>
  <c r="CS47" i="59547"/>
  <c r="BT47" i="59547"/>
  <c r="BS47" i="59547"/>
  <c r="CS46" i="59547"/>
  <c r="BT46" i="59547"/>
  <c r="BS46" i="59547"/>
  <c r="CS45" i="59547"/>
  <c r="BT45" i="59547"/>
  <c r="BS45" i="59547"/>
  <c r="CS37" i="59547"/>
  <c r="CT37" i="59547" s="1"/>
  <c r="CS35" i="59547"/>
  <c r="CT35" i="59547" s="1"/>
  <c r="BT35" i="59547"/>
  <c r="BS35" i="59547"/>
  <c r="CS34" i="59547"/>
  <c r="CT34" i="59547" s="1"/>
  <c r="BT34" i="59547"/>
  <c r="BS34" i="59547"/>
  <c r="CS33" i="59547"/>
  <c r="CT33" i="59547" s="1"/>
  <c r="BT33" i="59547"/>
  <c r="BS33" i="59547"/>
  <c r="CS32" i="59547"/>
  <c r="CT32" i="59547" s="1"/>
  <c r="BT32" i="59547"/>
  <c r="BS32" i="59547"/>
  <c r="CS31" i="59547"/>
  <c r="CT31" i="59547" s="1"/>
  <c r="BT31" i="59547"/>
  <c r="BS31" i="59547"/>
  <c r="CS30" i="59547"/>
  <c r="CT30" i="59547" s="1"/>
  <c r="BT30" i="59547"/>
  <c r="BS30" i="59547"/>
  <c r="CS29" i="59547"/>
  <c r="CT29" i="59547" s="1"/>
  <c r="BT29" i="59547"/>
  <c r="BS29" i="59547"/>
  <c r="CS28" i="59547"/>
  <c r="CT28" i="59547" s="1"/>
  <c r="BT28" i="59547"/>
  <c r="BS28" i="59547"/>
  <c r="CS27" i="59547"/>
  <c r="CT27" i="59547" s="1"/>
  <c r="BT27" i="59547"/>
  <c r="BS27" i="59547"/>
  <c r="CS26" i="59547"/>
  <c r="CT26" i="59547" s="1"/>
  <c r="BT26" i="59547"/>
  <c r="BS26" i="59547"/>
  <c r="CS25" i="59547"/>
  <c r="CT25" i="59547" s="1"/>
  <c r="BT25" i="59547"/>
  <c r="BS25" i="59547"/>
  <c r="BU24" i="59547"/>
  <c r="BV24" i="59547" s="1"/>
  <c r="CS18" i="59547"/>
  <c r="CT18" i="59547" s="1"/>
  <c r="BT18" i="59547"/>
  <c r="BS18" i="59547"/>
  <c r="CS17" i="59547"/>
  <c r="CT17" i="59547" s="1"/>
  <c r="BT17" i="59547"/>
  <c r="BS17" i="59547"/>
  <c r="CS16" i="59547"/>
  <c r="CT16" i="59547" s="1"/>
  <c r="BT16" i="59547"/>
  <c r="BS16" i="59547"/>
  <c r="CS15" i="59547"/>
  <c r="CT15" i="59547" s="1"/>
  <c r="BT15" i="59547"/>
  <c r="BS15" i="59547"/>
  <c r="CS14" i="59547"/>
  <c r="CT14" i="59547" s="1"/>
  <c r="BT14" i="59547"/>
  <c r="BS14" i="59547"/>
  <c r="CS13" i="59547"/>
  <c r="CT13" i="59547" s="1"/>
  <c r="BT13" i="59547"/>
  <c r="BS13" i="59547"/>
  <c r="CS12" i="59547"/>
  <c r="CT12" i="59547" s="1"/>
  <c r="BT12" i="59547"/>
  <c r="BS12" i="59547"/>
  <c r="CS11" i="59547"/>
  <c r="CT11" i="59547" s="1"/>
  <c r="BT11" i="59547"/>
  <c r="BS11" i="59547"/>
  <c r="CS10" i="59547"/>
  <c r="CT10" i="59547" s="1"/>
  <c r="BT10" i="59547"/>
  <c r="BS10" i="59547"/>
  <c r="CS9" i="59547"/>
  <c r="G9" i="59527" s="1"/>
  <c r="BT9" i="59547"/>
  <c r="BS9" i="59547"/>
  <c r="CS5" i="59547"/>
  <c r="CA2" i="59547"/>
  <c r="BS2" i="59547"/>
  <c r="B201" i="59527"/>
  <c r="B200" i="59527"/>
  <c r="B199" i="59527"/>
  <c r="B198" i="59527"/>
  <c r="B197" i="59527"/>
  <c r="B194" i="59527"/>
  <c r="B193" i="59527"/>
  <c r="B192" i="59527"/>
  <c r="B191" i="59527"/>
  <c r="B190" i="59527"/>
  <c r="B187" i="59527"/>
  <c r="B186" i="59527"/>
  <c r="B185" i="59527"/>
  <c r="B184" i="59527"/>
  <c r="B183" i="59527"/>
  <c r="B180" i="59527"/>
  <c r="B179" i="59527"/>
  <c r="B178" i="59527"/>
  <c r="B177" i="59527"/>
  <c r="B176" i="59527"/>
  <c r="B173" i="59527"/>
  <c r="B172" i="59527"/>
  <c r="B171" i="59527"/>
  <c r="B170" i="59527"/>
  <c r="B169" i="59527"/>
  <c r="B166" i="59527"/>
  <c r="A166" i="59527"/>
  <c r="B165" i="59527"/>
  <c r="A165" i="59527"/>
  <c r="B164" i="59527"/>
  <c r="A164" i="59527"/>
  <c r="B163" i="59527"/>
  <c r="A163" i="59527"/>
  <c r="B162" i="59527"/>
  <c r="A162" i="59527"/>
  <c r="B159" i="59527"/>
  <c r="A159" i="59527"/>
  <c r="B158" i="59527"/>
  <c r="A158" i="59527"/>
  <c r="B157" i="59527"/>
  <c r="A157" i="59527"/>
  <c r="B156" i="59527"/>
  <c r="A156" i="59527"/>
  <c r="B155" i="59527"/>
  <c r="A155" i="59527"/>
  <c r="B147" i="59527"/>
  <c r="A147" i="59527"/>
  <c r="B146" i="59527"/>
  <c r="A146" i="59527"/>
  <c r="B145" i="59527"/>
  <c r="A145" i="59527"/>
  <c r="B144" i="59527"/>
  <c r="A144" i="59527"/>
  <c r="B143" i="59527"/>
  <c r="A143" i="59527"/>
  <c r="B140" i="59527"/>
  <c r="A140" i="59527"/>
  <c r="B139" i="59527"/>
  <c r="A139" i="59527"/>
  <c r="B138" i="59527"/>
  <c r="A138" i="59527"/>
  <c r="B137" i="59527"/>
  <c r="A137" i="59527"/>
  <c r="B136" i="59527"/>
  <c r="B133" i="59527"/>
  <c r="A133" i="59527"/>
  <c r="B132" i="59527"/>
  <c r="A132" i="59527"/>
  <c r="B131" i="59527"/>
  <c r="A131" i="59527"/>
  <c r="B130" i="59527"/>
  <c r="A130" i="59527"/>
  <c r="B129" i="59527"/>
  <c r="A129" i="59527"/>
  <c r="B126" i="59527"/>
  <c r="A126" i="59527"/>
  <c r="B125" i="59527"/>
  <c r="A125" i="59527"/>
  <c r="B124" i="59527"/>
  <c r="A124" i="59527"/>
  <c r="B123" i="59527"/>
  <c r="A123" i="59527"/>
  <c r="B122" i="59527"/>
  <c r="A122" i="59527"/>
  <c r="B119" i="59527"/>
  <c r="A119" i="59527"/>
  <c r="B118" i="59527"/>
  <c r="A118" i="59527"/>
  <c r="B117" i="59527"/>
  <c r="A117" i="59527"/>
  <c r="B116" i="59527"/>
  <c r="A116" i="59527"/>
  <c r="B115" i="59527"/>
  <c r="A115" i="59527"/>
  <c r="B112" i="59527"/>
  <c r="A112" i="59527"/>
  <c r="B111" i="59527"/>
  <c r="A111" i="59527"/>
  <c r="B110" i="59527"/>
  <c r="A110" i="59527"/>
  <c r="B109" i="59527"/>
  <c r="A109" i="59527"/>
  <c r="B108" i="59527"/>
  <c r="A108" i="59527"/>
  <c r="B105" i="59527"/>
  <c r="A105" i="59527"/>
  <c r="B104" i="59527"/>
  <c r="A104" i="59527"/>
  <c r="B103" i="59527"/>
  <c r="A103" i="59527"/>
  <c r="B102" i="59527"/>
  <c r="A102" i="59527"/>
  <c r="B101" i="59527"/>
  <c r="A101" i="59527"/>
  <c r="B90" i="59527"/>
  <c r="A90" i="59527"/>
  <c r="B89" i="59527"/>
  <c r="A89" i="59527"/>
  <c r="B88" i="59527"/>
  <c r="A88" i="59527"/>
  <c r="B85" i="59527"/>
  <c r="A85" i="59527"/>
  <c r="B84" i="59527"/>
  <c r="A84" i="59527"/>
  <c r="B83" i="59527"/>
  <c r="A83" i="59527"/>
  <c r="B78" i="59527"/>
  <c r="A78" i="59527"/>
  <c r="B77" i="59527"/>
  <c r="A77" i="59527"/>
  <c r="B76" i="59527"/>
  <c r="A76" i="59527"/>
  <c r="B67" i="59527"/>
  <c r="A67" i="59527"/>
  <c r="B66" i="59527"/>
  <c r="A66" i="59527"/>
  <c r="B65" i="59527"/>
  <c r="A65" i="59527"/>
  <c r="B64" i="59527"/>
  <c r="A64" i="59527"/>
  <c r="B63" i="59527"/>
  <c r="A63" i="59527"/>
  <c r="B62" i="59527"/>
  <c r="A62" i="59527"/>
  <c r="B61" i="59527"/>
  <c r="A61" i="59527"/>
  <c r="B60" i="59527"/>
  <c r="A60" i="59527"/>
  <c r="B59" i="59527"/>
  <c r="A59" i="59527"/>
  <c r="B58" i="59527"/>
  <c r="A58" i="59527"/>
  <c r="B57" i="59527"/>
  <c r="A57" i="59527"/>
  <c r="B56" i="59527"/>
  <c r="A56" i="59527"/>
  <c r="B55" i="59527"/>
  <c r="A55" i="59527"/>
  <c r="B52" i="59527"/>
  <c r="A52" i="59527"/>
  <c r="B51" i="59527"/>
  <c r="A51" i="59527"/>
  <c r="B50" i="59527"/>
  <c r="A50" i="59527"/>
  <c r="B49" i="59527"/>
  <c r="A49" i="59527"/>
  <c r="B48" i="59527"/>
  <c r="A48" i="59527"/>
  <c r="B47" i="59527"/>
  <c r="A47" i="59527"/>
  <c r="B46" i="59527"/>
  <c r="A46" i="59527"/>
  <c r="B45" i="59527"/>
  <c r="A45" i="59527"/>
  <c r="B35" i="59527"/>
  <c r="A35" i="59527"/>
  <c r="B34" i="59527"/>
  <c r="A34" i="59527"/>
  <c r="B33" i="59527"/>
  <c r="A33" i="59527"/>
  <c r="B32" i="59527"/>
  <c r="A32" i="59527"/>
  <c r="B31" i="59527"/>
  <c r="A31" i="59527"/>
  <c r="B30" i="59527"/>
  <c r="A30" i="59527"/>
  <c r="B29" i="59527"/>
  <c r="A29" i="59527"/>
  <c r="B28" i="59527"/>
  <c r="A28" i="59527"/>
  <c r="B27" i="59527"/>
  <c r="A27" i="59527"/>
  <c r="B26" i="59527"/>
  <c r="A26" i="59527"/>
  <c r="B25" i="59527"/>
  <c r="A25" i="59527"/>
  <c r="A10" i="59527"/>
  <c r="B10" i="59527"/>
  <c r="A11" i="59527"/>
  <c r="B11" i="59527"/>
  <c r="A12" i="59527"/>
  <c r="B12" i="59527"/>
  <c r="A13" i="59527"/>
  <c r="B13" i="59527"/>
  <c r="A14" i="59527"/>
  <c r="B14" i="59527"/>
  <c r="A15" i="59527"/>
  <c r="B15" i="59527"/>
  <c r="A16" i="59527"/>
  <c r="B16" i="59527"/>
  <c r="A17" i="59527"/>
  <c r="B17" i="59527"/>
  <c r="A18" i="59527"/>
  <c r="B18" i="59527"/>
  <c r="B9" i="59527"/>
  <c r="A9" i="59527"/>
  <c r="AA9" i="59546"/>
  <c r="Z38" i="59546"/>
  <c r="Y38" i="59546"/>
  <c r="X38" i="59546"/>
  <c r="W38" i="59546"/>
  <c r="V38" i="59546"/>
  <c r="U38" i="59546"/>
  <c r="T38" i="59546"/>
  <c r="S38" i="59546"/>
  <c r="R38" i="59546"/>
  <c r="Q38" i="59546"/>
  <c r="P38" i="59546"/>
  <c r="O38" i="59546"/>
  <c r="N38" i="59546"/>
  <c r="M38" i="59546"/>
  <c r="L38" i="59546"/>
  <c r="K38" i="59546"/>
  <c r="J38" i="59546"/>
  <c r="I38" i="59546"/>
  <c r="H38" i="59546"/>
  <c r="G38" i="59546"/>
  <c r="F38" i="59546"/>
  <c r="E38" i="59546"/>
  <c r="Z23" i="59546"/>
  <c r="Y23" i="59546"/>
  <c r="X23" i="59546"/>
  <c r="W23" i="59546"/>
  <c r="V23" i="59546"/>
  <c r="U23" i="59546"/>
  <c r="T23" i="59546"/>
  <c r="S23" i="59546"/>
  <c r="R23" i="59546"/>
  <c r="Q23" i="59546"/>
  <c r="P23" i="59546"/>
  <c r="O23" i="59546"/>
  <c r="N23" i="59546"/>
  <c r="M23" i="59546"/>
  <c r="L23" i="59546"/>
  <c r="K23" i="59546"/>
  <c r="J23" i="59546"/>
  <c r="I23" i="59546"/>
  <c r="H23" i="59546"/>
  <c r="G23" i="59546"/>
  <c r="F23" i="59546"/>
  <c r="E23" i="59546"/>
  <c r="C23" i="59546"/>
  <c r="AA23" i="59546" s="1"/>
  <c r="M8" i="59546"/>
  <c r="N8" i="59546"/>
  <c r="O8" i="59546"/>
  <c r="P8" i="59546"/>
  <c r="Q8" i="59546"/>
  <c r="R8" i="59546"/>
  <c r="S8" i="59546"/>
  <c r="T8" i="59546"/>
  <c r="U8" i="59546"/>
  <c r="V8" i="59546"/>
  <c r="W8" i="59546"/>
  <c r="X8" i="59546"/>
  <c r="Y8" i="59546"/>
  <c r="Z8" i="59546"/>
  <c r="AA48" i="59546"/>
  <c r="AA47" i="59546"/>
  <c r="AA46" i="59546"/>
  <c r="AA45" i="59546"/>
  <c r="AA44" i="59546"/>
  <c r="AA43" i="59546"/>
  <c r="AA42" i="59546"/>
  <c r="AA41" i="59546"/>
  <c r="AA40" i="59546"/>
  <c r="AA39" i="59546"/>
  <c r="AA38" i="59546"/>
  <c r="D38" i="59546" s="1"/>
  <c r="AA33" i="59546"/>
  <c r="AA32" i="59546"/>
  <c r="AA31" i="59546"/>
  <c r="AA30" i="59546"/>
  <c r="AA29" i="59546"/>
  <c r="AA28" i="59546"/>
  <c r="AA27" i="59546"/>
  <c r="AA26" i="59546"/>
  <c r="AA25" i="59546"/>
  <c r="AA24" i="59546"/>
  <c r="BK207" i="59547"/>
  <c r="BK96" i="59547"/>
  <c r="BK4" i="59547"/>
  <c r="AB207" i="59547"/>
  <c r="AB96" i="59547"/>
  <c r="AB4" i="59547"/>
  <c r="AB4" i="59546"/>
  <c r="E8" i="59546"/>
  <c r="F8" i="59546"/>
  <c r="G8" i="59546"/>
  <c r="H8" i="59546"/>
  <c r="I8" i="59546"/>
  <c r="J8" i="59546"/>
  <c r="K8" i="59546"/>
  <c r="L8" i="59546"/>
  <c r="AO171" i="59547"/>
  <c r="AQ171" i="59547"/>
  <c r="AS171" i="59547"/>
  <c r="AU171" i="59547"/>
  <c r="AW171" i="59547"/>
  <c r="AY171" i="59547"/>
  <c r="BA171" i="59547"/>
  <c r="BC171" i="59547"/>
  <c r="BE171" i="59547"/>
  <c r="BG171" i="59547"/>
  <c r="BI171" i="59547"/>
  <c r="AO172" i="59547"/>
  <c r="AQ172" i="59547"/>
  <c r="AS172" i="59547"/>
  <c r="AU172" i="59547"/>
  <c r="AW172" i="59547"/>
  <c r="AY172" i="59547"/>
  <c r="BA172" i="59547"/>
  <c r="BC172" i="59547"/>
  <c r="BE172" i="59547"/>
  <c r="BG172" i="59547"/>
  <c r="BI172" i="59547"/>
  <c r="AO173" i="59547"/>
  <c r="AQ173" i="59547"/>
  <c r="AS173" i="59547"/>
  <c r="AU173" i="59547"/>
  <c r="AW173" i="59547"/>
  <c r="AY173" i="59547"/>
  <c r="BA173" i="59547"/>
  <c r="BC173" i="59547"/>
  <c r="BE173" i="59547"/>
  <c r="BG173" i="59547"/>
  <c r="BI173" i="59547"/>
  <c r="F170" i="59547"/>
  <c r="H170" i="59547"/>
  <c r="J170" i="59547"/>
  <c r="L170" i="59547"/>
  <c r="N170" i="59547"/>
  <c r="P170" i="59547"/>
  <c r="R170" i="59547"/>
  <c r="T170" i="59547"/>
  <c r="V170" i="59547"/>
  <c r="X170" i="59547"/>
  <c r="Z170" i="59547"/>
  <c r="F171" i="59547"/>
  <c r="H171" i="59547"/>
  <c r="J171" i="59547"/>
  <c r="L171" i="59547"/>
  <c r="N171" i="59547"/>
  <c r="P171" i="59547"/>
  <c r="R171" i="59547"/>
  <c r="T171" i="59547"/>
  <c r="V171" i="59547"/>
  <c r="X171" i="59547"/>
  <c r="Z171" i="59547"/>
  <c r="F172" i="59547"/>
  <c r="H172" i="59547"/>
  <c r="J172" i="59547"/>
  <c r="L172" i="59547"/>
  <c r="N172" i="59547"/>
  <c r="P172" i="59547"/>
  <c r="R172" i="59547"/>
  <c r="T172" i="59547"/>
  <c r="V172" i="59547"/>
  <c r="X172" i="59547"/>
  <c r="Z172" i="59547"/>
  <c r="F173" i="59547"/>
  <c r="H173" i="59547"/>
  <c r="J173" i="59547"/>
  <c r="L173" i="59547"/>
  <c r="N173" i="59547"/>
  <c r="P173" i="59547"/>
  <c r="R173" i="59547"/>
  <c r="T173" i="59547"/>
  <c r="V173" i="59547"/>
  <c r="X173" i="59547"/>
  <c r="Z173" i="59547"/>
  <c r="AK201" i="59547"/>
  <c r="AK200" i="59547"/>
  <c r="AK199" i="59547"/>
  <c r="AK198" i="59547"/>
  <c r="AK197" i="59547"/>
  <c r="AK194" i="59547"/>
  <c r="AK193" i="59547"/>
  <c r="AK192" i="59547"/>
  <c r="AK191" i="59547"/>
  <c r="AK190" i="59547"/>
  <c r="AK187" i="59547"/>
  <c r="AK186" i="59547"/>
  <c r="AK185" i="59547"/>
  <c r="AK184" i="59547"/>
  <c r="AK183" i="59547"/>
  <c r="AK180" i="59547"/>
  <c r="AK179" i="59547"/>
  <c r="AK178" i="59547"/>
  <c r="AK177" i="59547"/>
  <c r="AK176" i="59547"/>
  <c r="AK173" i="59547"/>
  <c r="AK172" i="59547"/>
  <c r="AK171" i="59547"/>
  <c r="AK170" i="59547"/>
  <c r="AK169" i="59547"/>
  <c r="AK166" i="59547"/>
  <c r="AJ166" i="59547"/>
  <c r="AK165" i="59547"/>
  <c r="AJ165" i="59547"/>
  <c r="AK164" i="59547"/>
  <c r="AJ164" i="59547"/>
  <c r="AK163" i="59547"/>
  <c r="AJ163" i="59547"/>
  <c r="AK162" i="59547"/>
  <c r="AJ162" i="59547"/>
  <c r="AK159" i="59547"/>
  <c r="AJ159" i="59547"/>
  <c r="AK158" i="59547"/>
  <c r="AJ158" i="59547"/>
  <c r="AK157" i="59547"/>
  <c r="AJ157" i="59547"/>
  <c r="AK156" i="59547"/>
  <c r="AJ156" i="59547"/>
  <c r="AK155" i="59547"/>
  <c r="AJ155" i="59547"/>
  <c r="AK147" i="59547"/>
  <c r="AJ147" i="59547"/>
  <c r="AK146" i="59547"/>
  <c r="AJ146" i="59547"/>
  <c r="AK145" i="59547"/>
  <c r="AJ145" i="59547"/>
  <c r="AK144" i="59547"/>
  <c r="AJ144" i="59547"/>
  <c r="AK143" i="59547"/>
  <c r="AJ143" i="59547"/>
  <c r="AK140" i="59547"/>
  <c r="AJ140" i="59547"/>
  <c r="AK139" i="59547"/>
  <c r="AJ139" i="59547"/>
  <c r="AK138" i="59547"/>
  <c r="AJ138" i="59547"/>
  <c r="AK137" i="59547"/>
  <c r="AJ137" i="59547"/>
  <c r="AK136" i="59547"/>
  <c r="AK133" i="59547"/>
  <c r="AJ133" i="59547"/>
  <c r="AK132" i="59547"/>
  <c r="AJ132" i="59547"/>
  <c r="AK131" i="59547"/>
  <c r="AJ131" i="59547"/>
  <c r="AK130" i="59547"/>
  <c r="AJ130" i="59547"/>
  <c r="AK129" i="59547"/>
  <c r="AJ129" i="59547"/>
  <c r="AK126" i="59547"/>
  <c r="AJ126" i="59547"/>
  <c r="AK125" i="59547"/>
  <c r="AJ125" i="59547"/>
  <c r="AK124" i="59547"/>
  <c r="AJ124" i="59547"/>
  <c r="AK123" i="59547"/>
  <c r="AJ123" i="59547"/>
  <c r="AK122" i="59547"/>
  <c r="AJ122" i="59547"/>
  <c r="AK119" i="59547"/>
  <c r="AJ119" i="59547"/>
  <c r="AK118" i="59547"/>
  <c r="AJ118" i="59547"/>
  <c r="AK117" i="59547"/>
  <c r="AJ117" i="59547"/>
  <c r="AK116" i="59547"/>
  <c r="AJ116" i="59547"/>
  <c r="AK115" i="59547"/>
  <c r="AJ115" i="59547"/>
  <c r="AK112" i="59547"/>
  <c r="AJ112" i="59547"/>
  <c r="AK111" i="59547"/>
  <c r="AJ111" i="59547"/>
  <c r="AK110" i="59547"/>
  <c r="AJ110" i="59547"/>
  <c r="AK109" i="59547"/>
  <c r="AJ109" i="59547"/>
  <c r="AK108" i="59547"/>
  <c r="AJ108" i="59547"/>
  <c r="AK105" i="59547"/>
  <c r="AJ105" i="59547"/>
  <c r="AK104" i="59547"/>
  <c r="AJ104" i="59547"/>
  <c r="AK103" i="59547"/>
  <c r="AJ103" i="59547"/>
  <c r="AK102" i="59547"/>
  <c r="AJ102" i="59547"/>
  <c r="AK101" i="59547"/>
  <c r="AJ101" i="59547"/>
  <c r="AK90" i="59547"/>
  <c r="AJ90" i="59547"/>
  <c r="AK89" i="59547"/>
  <c r="AJ89" i="59547"/>
  <c r="AK88" i="59547"/>
  <c r="AJ88" i="59547"/>
  <c r="AK85" i="59547"/>
  <c r="AJ85" i="59547"/>
  <c r="AK84" i="59547"/>
  <c r="AJ84" i="59547"/>
  <c r="AK83" i="59547"/>
  <c r="AJ83" i="59547"/>
  <c r="AK78" i="59547"/>
  <c r="AJ78" i="59547"/>
  <c r="AK77" i="59547"/>
  <c r="AJ77" i="59547"/>
  <c r="AK76" i="59547"/>
  <c r="AJ76" i="59547"/>
  <c r="AJ56" i="59547"/>
  <c r="AK56" i="59547"/>
  <c r="AJ57" i="59547"/>
  <c r="AK57" i="59547"/>
  <c r="AJ58" i="59547"/>
  <c r="AK58" i="59547"/>
  <c r="AJ59" i="59547"/>
  <c r="AK59" i="59547"/>
  <c r="AJ60" i="59547"/>
  <c r="AK60" i="59547"/>
  <c r="AJ61" i="59547"/>
  <c r="AK61" i="59547"/>
  <c r="AJ62" i="59547"/>
  <c r="AK62" i="59547"/>
  <c r="AJ63" i="59547"/>
  <c r="AK63" i="59547"/>
  <c r="AJ64" i="59547"/>
  <c r="AK64" i="59547"/>
  <c r="AJ65" i="59547"/>
  <c r="AK65" i="59547"/>
  <c r="AJ66" i="59547"/>
  <c r="AK66" i="59547"/>
  <c r="AJ67" i="59547"/>
  <c r="AK67" i="59547"/>
  <c r="AK55" i="59547"/>
  <c r="AJ55" i="59547"/>
  <c r="AJ46" i="59547"/>
  <c r="AK46" i="59547"/>
  <c r="AJ47" i="59547"/>
  <c r="AK47" i="59547"/>
  <c r="AJ48" i="59547"/>
  <c r="AK48" i="59547"/>
  <c r="AJ49" i="59547"/>
  <c r="AK49" i="59547"/>
  <c r="AJ50" i="59547"/>
  <c r="AK50" i="59547"/>
  <c r="AJ51" i="59547"/>
  <c r="AK51" i="59547"/>
  <c r="AJ52" i="59547"/>
  <c r="AK52" i="59547"/>
  <c r="AK45" i="59547"/>
  <c r="AJ45" i="59547"/>
  <c r="AJ26" i="59547"/>
  <c r="AK26" i="59547"/>
  <c r="AJ27" i="59547"/>
  <c r="AK27" i="59547"/>
  <c r="AJ28" i="59547"/>
  <c r="AK28" i="59547"/>
  <c r="AJ29" i="59547"/>
  <c r="AK29" i="59547"/>
  <c r="AJ30" i="59547"/>
  <c r="AK30" i="59547"/>
  <c r="AJ31" i="59547"/>
  <c r="AK31" i="59547"/>
  <c r="AJ32" i="59547"/>
  <c r="AK32" i="59547"/>
  <c r="AJ33" i="59547"/>
  <c r="AK33" i="59547"/>
  <c r="AJ34" i="59547"/>
  <c r="AK34" i="59547"/>
  <c r="AJ35" i="59547"/>
  <c r="AK35" i="59547"/>
  <c r="AK25" i="59547"/>
  <c r="AJ25" i="59547"/>
  <c r="AJ10" i="59547"/>
  <c r="AK10" i="59547"/>
  <c r="AJ11" i="59547"/>
  <c r="AK11" i="59547"/>
  <c r="AJ12" i="59547"/>
  <c r="AK12" i="59547"/>
  <c r="AJ13" i="59547"/>
  <c r="AK13" i="59547"/>
  <c r="AJ14" i="59547"/>
  <c r="AK14" i="59547"/>
  <c r="AJ15" i="59547"/>
  <c r="AK15" i="59547"/>
  <c r="AJ16" i="59547"/>
  <c r="AK16" i="59547"/>
  <c r="AJ17" i="59547"/>
  <c r="AK17" i="59547"/>
  <c r="AJ18" i="59547"/>
  <c r="AK18" i="59547"/>
  <c r="AK9" i="59547"/>
  <c r="AJ9" i="59547"/>
  <c r="AM207" i="59547"/>
  <c r="BJ208" i="59547" s="1"/>
  <c r="AM96" i="59547"/>
  <c r="AM4" i="59547"/>
  <c r="BJ236" i="59547"/>
  <c r="BJ235" i="59547"/>
  <c r="E236" i="59527" s="1"/>
  <c r="BJ234" i="59547"/>
  <c r="E235" i="59527" s="1"/>
  <c r="BH233" i="59547"/>
  <c r="BF233" i="59547"/>
  <c r="BD233" i="59547"/>
  <c r="BB233" i="59547"/>
  <c r="AZ233" i="59547"/>
  <c r="AX233" i="59547"/>
  <c r="AV233" i="59547"/>
  <c r="AT233" i="59547"/>
  <c r="AR233" i="59547"/>
  <c r="AP233" i="59547"/>
  <c r="AN233" i="59547"/>
  <c r="AL233" i="59547"/>
  <c r="BJ215" i="59547"/>
  <c r="E215" i="59527" s="1"/>
  <c r="BJ209" i="59547"/>
  <c r="BH209" i="59547"/>
  <c r="BF209" i="59547"/>
  <c r="BD209" i="59547"/>
  <c r="BB209" i="59547"/>
  <c r="AZ209" i="59547"/>
  <c r="AX209" i="59547"/>
  <c r="AV209" i="59547"/>
  <c r="AT209" i="59547"/>
  <c r="AR209" i="59547"/>
  <c r="AP209" i="59547"/>
  <c r="AN209" i="59547"/>
  <c r="AL209" i="59547"/>
  <c r="BH208" i="59547"/>
  <c r="BF208" i="59547"/>
  <c r="BD208" i="59547"/>
  <c r="BB208" i="59547"/>
  <c r="AZ208" i="59547"/>
  <c r="AX208" i="59547"/>
  <c r="AV208" i="59547"/>
  <c r="AT208" i="59547"/>
  <c r="AR208" i="59547"/>
  <c r="AP208" i="59547"/>
  <c r="AN208" i="59547"/>
  <c r="AL208" i="59547"/>
  <c r="BJ201" i="59547"/>
  <c r="BI201" i="59547"/>
  <c r="BG201" i="59547"/>
  <c r="BE201" i="59547"/>
  <c r="BC201" i="59547"/>
  <c r="BA201" i="59547"/>
  <c r="AY201" i="59547"/>
  <c r="AW201" i="59547"/>
  <c r="AU201" i="59547"/>
  <c r="AS201" i="59547"/>
  <c r="AQ201" i="59547"/>
  <c r="AO201" i="59547"/>
  <c r="BJ200" i="59547"/>
  <c r="BI200" i="59547"/>
  <c r="BG200" i="59547"/>
  <c r="BE200" i="59547"/>
  <c r="BC200" i="59547"/>
  <c r="BA200" i="59547"/>
  <c r="AY200" i="59547"/>
  <c r="AW200" i="59547"/>
  <c r="AU200" i="59547"/>
  <c r="AS200" i="59547"/>
  <c r="AQ200" i="59547"/>
  <c r="AO200" i="59547"/>
  <c r="BJ199" i="59547"/>
  <c r="BI199" i="59547"/>
  <c r="BG199" i="59547"/>
  <c r="BE199" i="59547"/>
  <c r="BC199" i="59547"/>
  <c r="BA199" i="59547"/>
  <c r="AY199" i="59547"/>
  <c r="AW199" i="59547"/>
  <c r="AU199" i="59547"/>
  <c r="AS199" i="59547"/>
  <c r="AQ199" i="59547"/>
  <c r="AO199" i="59547"/>
  <c r="BJ198" i="59547"/>
  <c r="BI198" i="59547"/>
  <c r="BG198" i="59547"/>
  <c r="BE198" i="59547"/>
  <c r="BC198" i="59547"/>
  <c r="BA198" i="59547"/>
  <c r="AY198" i="59547"/>
  <c r="AW198" i="59547"/>
  <c r="AU198" i="59547"/>
  <c r="AS198" i="59547"/>
  <c r="AQ198" i="59547"/>
  <c r="AO198" i="59547"/>
  <c r="BJ197" i="59547"/>
  <c r="BI197" i="59547"/>
  <c r="BG197" i="59547"/>
  <c r="BE197" i="59547"/>
  <c r="BC197" i="59547"/>
  <c r="BA197" i="59547"/>
  <c r="AY197" i="59547"/>
  <c r="AW197" i="59547"/>
  <c r="AU197" i="59547"/>
  <c r="AS197" i="59547"/>
  <c r="AQ197" i="59547"/>
  <c r="AO197" i="59547"/>
  <c r="BH196" i="59547"/>
  <c r="BJ196" i="59547" s="1"/>
  <c r="BK196" i="59547" s="1"/>
  <c r="BF196" i="59547"/>
  <c r="BD196" i="59547"/>
  <c r="BB196" i="59547"/>
  <c r="BC196" i="59547" s="1"/>
  <c r="AZ196" i="59547"/>
  <c r="AX196" i="59547"/>
  <c r="AV196" i="59547"/>
  <c r="AT196" i="59547"/>
  <c r="AR196" i="59547"/>
  <c r="AP196" i="59547"/>
  <c r="AN196" i="59547"/>
  <c r="BJ194" i="59547"/>
  <c r="BI194" i="59547"/>
  <c r="BG194" i="59547"/>
  <c r="BE194" i="59547"/>
  <c r="BC194" i="59547"/>
  <c r="BA194" i="59547"/>
  <c r="AY194" i="59547"/>
  <c r="AW194" i="59547"/>
  <c r="AU194" i="59547"/>
  <c r="AS194" i="59547"/>
  <c r="AQ194" i="59547"/>
  <c r="AO194" i="59547"/>
  <c r="BJ193" i="59547"/>
  <c r="BI193" i="59547"/>
  <c r="BG193" i="59547"/>
  <c r="BE193" i="59547"/>
  <c r="BC193" i="59547"/>
  <c r="BA193" i="59547"/>
  <c r="AY193" i="59547"/>
  <c r="AW193" i="59547"/>
  <c r="AU193" i="59547"/>
  <c r="AS193" i="59547"/>
  <c r="AQ193" i="59547"/>
  <c r="AO193" i="59547"/>
  <c r="BJ192" i="59547"/>
  <c r="BI192" i="59547"/>
  <c r="BG192" i="59547"/>
  <c r="BE192" i="59547"/>
  <c r="BC192" i="59547"/>
  <c r="BA192" i="59547"/>
  <c r="AY192" i="59547"/>
  <c r="AW192" i="59547"/>
  <c r="AU192" i="59547"/>
  <c r="AS192" i="59547"/>
  <c r="AQ192" i="59547"/>
  <c r="AO192" i="59547"/>
  <c r="BJ191" i="59547"/>
  <c r="BI191" i="59547"/>
  <c r="BG191" i="59547"/>
  <c r="BE191" i="59547"/>
  <c r="BC191" i="59547"/>
  <c r="BA191" i="59547"/>
  <c r="AY191" i="59547"/>
  <c r="AW191" i="59547"/>
  <c r="AU191" i="59547"/>
  <c r="AS191" i="59547"/>
  <c r="AQ191" i="59547"/>
  <c r="AO191" i="59547"/>
  <c r="BJ190" i="59547"/>
  <c r="BI190" i="59547"/>
  <c r="BG190" i="59547"/>
  <c r="BE190" i="59547"/>
  <c r="BC190" i="59547"/>
  <c r="BA190" i="59547"/>
  <c r="AY190" i="59547"/>
  <c r="AW190" i="59547"/>
  <c r="AU190" i="59547"/>
  <c r="AS190" i="59547"/>
  <c r="AQ190" i="59547"/>
  <c r="AO190" i="59547"/>
  <c r="BH189" i="59547"/>
  <c r="BF189" i="59547"/>
  <c r="BG189" i="59547" s="1"/>
  <c r="BD189" i="59547"/>
  <c r="BB189" i="59547"/>
  <c r="BC189" i="59547" s="1"/>
  <c r="AZ189" i="59547"/>
  <c r="AX189" i="59547"/>
  <c r="AY189" i="59547" s="1"/>
  <c r="AV189" i="59547"/>
  <c r="AT189" i="59547"/>
  <c r="AU189" i="59547" s="1"/>
  <c r="AR189" i="59547"/>
  <c r="AP189" i="59547"/>
  <c r="AQ189" i="59547" s="1"/>
  <c r="AN189" i="59547"/>
  <c r="BJ186" i="59547"/>
  <c r="BK186" i="59547" s="1"/>
  <c r="BV186" i="59547" s="1"/>
  <c r="BI186" i="59547"/>
  <c r="BG186" i="59547"/>
  <c r="BE186" i="59547"/>
  <c r="BC186" i="59547"/>
  <c r="BA186" i="59547"/>
  <c r="AY186" i="59547"/>
  <c r="AW186" i="59547"/>
  <c r="AU186" i="59547"/>
  <c r="AS186" i="59547"/>
  <c r="AQ186" i="59547"/>
  <c r="AO186" i="59547"/>
  <c r="BJ185" i="59547"/>
  <c r="BK185" i="59547" s="1"/>
  <c r="BV185" i="59547" s="1"/>
  <c r="BI185" i="59547"/>
  <c r="BG185" i="59547"/>
  <c r="BE185" i="59547"/>
  <c r="BC185" i="59547"/>
  <c r="BA185" i="59547"/>
  <c r="AY185" i="59547"/>
  <c r="AW185" i="59547"/>
  <c r="AU185" i="59547"/>
  <c r="AS185" i="59547"/>
  <c r="AQ185" i="59547"/>
  <c r="AO185" i="59547"/>
  <c r="BJ184" i="59547"/>
  <c r="BK184" i="59547" s="1"/>
  <c r="BV184" i="59547" s="1"/>
  <c r="BI184" i="59547"/>
  <c r="BG184" i="59547"/>
  <c r="BE184" i="59547"/>
  <c r="BC184" i="59547"/>
  <c r="BA184" i="59547"/>
  <c r="AY184" i="59547"/>
  <c r="AW184" i="59547"/>
  <c r="AU184" i="59547"/>
  <c r="AS184" i="59547"/>
  <c r="AQ184" i="59547"/>
  <c r="AO184" i="59547"/>
  <c r="BJ183" i="59547"/>
  <c r="BK183" i="59547" s="1"/>
  <c r="BI183" i="59547"/>
  <c r="BG183" i="59547"/>
  <c r="BE183" i="59547"/>
  <c r="BC183" i="59547"/>
  <c r="BA183" i="59547"/>
  <c r="AY183" i="59547"/>
  <c r="AW183" i="59547"/>
  <c r="AU183" i="59547"/>
  <c r="AS183" i="59547"/>
  <c r="AQ183" i="59547"/>
  <c r="AO183" i="59547"/>
  <c r="BJ180" i="59547"/>
  <c r="BK180" i="59547" s="1"/>
  <c r="BV180" i="59547" s="1"/>
  <c r="BI180" i="59547"/>
  <c r="BG180" i="59547"/>
  <c r="BE180" i="59547"/>
  <c r="BC180" i="59547"/>
  <c r="BA180" i="59547"/>
  <c r="AY180" i="59547"/>
  <c r="AW180" i="59547"/>
  <c r="AU180" i="59547"/>
  <c r="AS180" i="59547"/>
  <c r="AQ180" i="59547"/>
  <c r="AO180" i="59547"/>
  <c r="BJ179" i="59547"/>
  <c r="BK179" i="59547" s="1"/>
  <c r="BV179" i="59547" s="1"/>
  <c r="BI179" i="59547"/>
  <c r="BG179" i="59547"/>
  <c r="BE179" i="59547"/>
  <c r="BC179" i="59547"/>
  <c r="BA179" i="59547"/>
  <c r="AY179" i="59547"/>
  <c r="AW179" i="59547"/>
  <c r="AU179" i="59547"/>
  <c r="AS179" i="59547"/>
  <c r="AQ179" i="59547"/>
  <c r="AO179" i="59547"/>
  <c r="BJ178" i="59547"/>
  <c r="BK178" i="59547" s="1"/>
  <c r="BV178" i="59547" s="1"/>
  <c r="BI178" i="59547"/>
  <c r="BG178" i="59547"/>
  <c r="BE178" i="59547"/>
  <c r="BC178" i="59547"/>
  <c r="BA178" i="59547"/>
  <c r="AY178" i="59547"/>
  <c r="AW178" i="59547"/>
  <c r="AU178" i="59547"/>
  <c r="AS178" i="59547"/>
  <c r="AQ178" i="59547"/>
  <c r="AO178" i="59547"/>
  <c r="BJ177" i="59547"/>
  <c r="BK177" i="59547" s="1"/>
  <c r="BI177" i="59547"/>
  <c r="BG177" i="59547"/>
  <c r="BE177" i="59547"/>
  <c r="BC177" i="59547"/>
  <c r="BA177" i="59547"/>
  <c r="AY177" i="59547"/>
  <c r="AW177" i="59547"/>
  <c r="AU177" i="59547"/>
  <c r="AS177" i="59547"/>
  <c r="AQ177" i="59547"/>
  <c r="AO177" i="59547"/>
  <c r="BJ176" i="59547"/>
  <c r="BK176" i="59547" s="1"/>
  <c r="BV176" i="59547" s="1"/>
  <c r="BI176" i="59547"/>
  <c r="BG176" i="59547"/>
  <c r="BE176" i="59547"/>
  <c r="BC176" i="59547"/>
  <c r="BA176" i="59547"/>
  <c r="AY176" i="59547"/>
  <c r="AW176" i="59547"/>
  <c r="AU176" i="59547"/>
  <c r="AS176" i="59547"/>
  <c r="AQ176" i="59547"/>
  <c r="AO176" i="59547"/>
  <c r="BH175" i="59547"/>
  <c r="BJ175" i="59547" s="1"/>
  <c r="BK175" i="59547" s="1"/>
  <c r="BF175" i="59547"/>
  <c r="BD175" i="59547"/>
  <c r="BE175" i="59547" s="1"/>
  <c r="BB175" i="59547"/>
  <c r="AZ175" i="59547"/>
  <c r="BA175" i="59547" s="1"/>
  <c r="AX175" i="59547"/>
  <c r="AV175" i="59547"/>
  <c r="AW175" i="59547" s="1"/>
  <c r="AT175" i="59547"/>
  <c r="AR175" i="59547"/>
  <c r="AS175" i="59547" s="1"/>
  <c r="AP175" i="59547"/>
  <c r="AN175" i="59547"/>
  <c r="AO175" i="59547" s="1"/>
  <c r="BJ173" i="59547"/>
  <c r="AM173" i="59547"/>
  <c r="BJ172" i="59547"/>
  <c r="AM172" i="59547"/>
  <c r="BJ171" i="59547"/>
  <c r="AM171" i="59547"/>
  <c r="BJ166" i="59547"/>
  <c r="BI166" i="59547"/>
  <c r="BG166" i="59547"/>
  <c r="BE166" i="59547"/>
  <c r="BC166" i="59547"/>
  <c r="BA166" i="59547"/>
  <c r="AY166" i="59547"/>
  <c r="AW166" i="59547"/>
  <c r="AU166" i="59547"/>
  <c r="AS166" i="59547"/>
  <c r="AQ166" i="59547"/>
  <c r="AO166" i="59547"/>
  <c r="BJ165" i="59547"/>
  <c r="BI165" i="59547"/>
  <c r="BG165" i="59547"/>
  <c r="BE165" i="59547"/>
  <c r="BC165" i="59547"/>
  <c r="BA165" i="59547"/>
  <c r="AY165" i="59547"/>
  <c r="AW165" i="59547"/>
  <c r="AU165" i="59547"/>
  <c r="AS165" i="59547"/>
  <c r="AQ165" i="59547"/>
  <c r="AO165" i="59547"/>
  <c r="BJ164" i="59547"/>
  <c r="BI164" i="59547"/>
  <c r="BG164" i="59547"/>
  <c r="BE164" i="59547"/>
  <c r="BC164" i="59547"/>
  <c r="BA164" i="59547"/>
  <c r="AY164" i="59547"/>
  <c r="AW164" i="59547"/>
  <c r="AU164" i="59547"/>
  <c r="AS164" i="59547"/>
  <c r="AQ164" i="59547"/>
  <c r="AO164" i="59547"/>
  <c r="BJ163" i="59547"/>
  <c r="BI163" i="59547"/>
  <c r="BG163" i="59547"/>
  <c r="BE163" i="59547"/>
  <c r="BC163" i="59547"/>
  <c r="BA163" i="59547"/>
  <c r="AY163" i="59547"/>
  <c r="AW163" i="59547"/>
  <c r="AU163" i="59547"/>
  <c r="AS163" i="59547"/>
  <c r="AQ163" i="59547"/>
  <c r="AO163" i="59547"/>
  <c r="BJ162" i="59547"/>
  <c r="BI162" i="59547"/>
  <c r="BG162" i="59547"/>
  <c r="BE162" i="59547"/>
  <c r="BC162" i="59547"/>
  <c r="BA162" i="59547"/>
  <c r="AY162" i="59547"/>
  <c r="AW162" i="59547"/>
  <c r="AU162" i="59547"/>
  <c r="AS162" i="59547"/>
  <c r="AQ162" i="59547"/>
  <c r="AO162" i="59547"/>
  <c r="BH161" i="59547"/>
  <c r="BJ161" i="59547" s="1"/>
  <c r="BK161" i="59547" s="1"/>
  <c r="BF161" i="59547"/>
  <c r="BG161" i="59547" s="1"/>
  <c r="BD161" i="59547"/>
  <c r="BE161" i="59547" s="1"/>
  <c r="BB161" i="59547"/>
  <c r="BC161" i="59547" s="1"/>
  <c r="AZ161" i="59547"/>
  <c r="BA161" i="59547" s="1"/>
  <c r="AX161" i="59547"/>
  <c r="AY161" i="59547" s="1"/>
  <c r="AV161" i="59547"/>
  <c r="AW161" i="59547" s="1"/>
  <c r="AT161" i="59547"/>
  <c r="AU161" i="59547" s="1"/>
  <c r="AR161" i="59547"/>
  <c r="AS161" i="59547" s="1"/>
  <c r="AP161" i="59547"/>
  <c r="AQ161" i="59547" s="1"/>
  <c r="AN161" i="59547"/>
  <c r="AO161" i="59547" s="1"/>
  <c r="BJ159" i="59547"/>
  <c r="BI159" i="59547"/>
  <c r="BG159" i="59547"/>
  <c r="BE159" i="59547"/>
  <c r="BC159" i="59547"/>
  <c r="BA159" i="59547"/>
  <c r="AY159" i="59547"/>
  <c r="AW159" i="59547"/>
  <c r="AU159" i="59547"/>
  <c r="AS159" i="59547"/>
  <c r="AQ159" i="59547"/>
  <c r="AO159" i="59547"/>
  <c r="BJ158" i="59547"/>
  <c r="BI158" i="59547"/>
  <c r="BG158" i="59547"/>
  <c r="BE158" i="59547"/>
  <c r="BC158" i="59547"/>
  <c r="BA158" i="59547"/>
  <c r="AY158" i="59547"/>
  <c r="AW158" i="59547"/>
  <c r="AU158" i="59547"/>
  <c r="AS158" i="59547"/>
  <c r="AQ158" i="59547"/>
  <c r="AO158" i="59547"/>
  <c r="BJ157" i="59547"/>
  <c r="BI157" i="59547"/>
  <c r="BG157" i="59547"/>
  <c r="BE157" i="59547"/>
  <c r="BC157" i="59547"/>
  <c r="BA157" i="59547"/>
  <c r="AY157" i="59547"/>
  <c r="AW157" i="59547"/>
  <c r="AU157" i="59547"/>
  <c r="AS157" i="59547"/>
  <c r="AQ157" i="59547"/>
  <c r="AO157" i="59547"/>
  <c r="BJ156" i="59547"/>
  <c r="BI156" i="59547"/>
  <c r="BG156" i="59547"/>
  <c r="BE156" i="59547"/>
  <c r="BC156" i="59547"/>
  <c r="BA156" i="59547"/>
  <c r="AY156" i="59547"/>
  <c r="AW156" i="59547"/>
  <c r="AU156" i="59547"/>
  <c r="AS156" i="59547"/>
  <c r="AQ156" i="59547"/>
  <c r="AO156" i="59547"/>
  <c r="BJ155" i="59547"/>
  <c r="BI155" i="59547"/>
  <c r="BG155" i="59547"/>
  <c r="BE155" i="59547"/>
  <c r="BC155" i="59547"/>
  <c r="BA155" i="59547"/>
  <c r="AY155" i="59547"/>
  <c r="AW155" i="59547"/>
  <c r="AU155" i="59547"/>
  <c r="AS155" i="59547"/>
  <c r="AQ155" i="59547"/>
  <c r="AO155" i="59547"/>
  <c r="BH154" i="59547"/>
  <c r="BJ154" i="59547" s="1"/>
  <c r="BF154" i="59547"/>
  <c r="BD154" i="59547"/>
  <c r="BB154" i="59547"/>
  <c r="AZ154" i="59547"/>
  <c r="AX154" i="59547"/>
  <c r="AV154" i="59547"/>
  <c r="AT154" i="59547"/>
  <c r="AR154" i="59547"/>
  <c r="AP154" i="59547"/>
  <c r="AN154" i="59547"/>
  <c r="BJ152" i="59547"/>
  <c r="BH152" i="59547"/>
  <c r="BF152" i="59547"/>
  <c r="BD152" i="59547"/>
  <c r="BB152" i="59547"/>
  <c r="AZ152" i="59547"/>
  <c r="AX152" i="59547"/>
  <c r="AV152" i="59547"/>
  <c r="AT152" i="59547"/>
  <c r="AR152" i="59547"/>
  <c r="AP152" i="59547"/>
  <c r="AN152" i="59547"/>
  <c r="AL152" i="59547"/>
  <c r="BH151" i="59547"/>
  <c r="BF151" i="59547"/>
  <c r="BD151" i="59547"/>
  <c r="BB151" i="59547"/>
  <c r="AZ151" i="59547"/>
  <c r="AX151" i="59547"/>
  <c r="AV151" i="59547"/>
  <c r="AT151" i="59547"/>
  <c r="AR151" i="59547"/>
  <c r="AP151" i="59547"/>
  <c r="AN151" i="59547"/>
  <c r="AL151" i="59547"/>
  <c r="BJ147" i="59547"/>
  <c r="BI147" i="59547"/>
  <c r="BG147" i="59547"/>
  <c r="BE147" i="59547"/>
  <c r="BC147" i="59547"/>
  <c r="BA147" i="59547"/>
  <c r="AY147" i="59547"/>
  <c r="AW147" i="59547"/>
  <c r="AU147" i="59547"/>
  <c r="AS147" i="59547"/>
  <c r="AQ147" i="59547"/>
  <c r="AO147" i="59547"/>
  <c r="AM147" i="59547"/>
  <c r="BJ146" i="59547"/>
  <c r="BI146" i="59547"/>
  <c r="BG146" i="59547"/>
  <c r="BE146" i="59547"/>
  <c r="BC146" i="59547"/>
  <c r="BA146" i="59547"/>
  <c r="AY146" i="59547"/>
  <c r="AW146" i="59547"/>
  <c r="AU146" i="59547"/>
  <c r="AS146" i="59547"/>
  <c r="AQ146" i="59547"/>
  <c r="AO146" i="59547"/>
  <c r="AM146" i="59547"/>
  <c r="BJ145" i="59547"/>
  <c r="BI145" i="59547"/>
  <c r="BG145" i="59547"/>
  <c r="BE145" i="59547"/>
  <c r="BC145" i="59547"/>
  <c r="BA145" i="59547"/>
  <c r="AY145" i="59547"/>
  <c r="AW145" i="59547"/>
  <c r="AU145" i="59547"/>
  <c r="AS145" i="59547"/>
  <c r="AQ145" i="59547"/>
  <c r="AO145" i="59547"/>
  <c r="AM145" i="59547"/>
  <c r="BJ144" i="59547"/>
  <c r="BI144" i="59547"/>
  <c r="BG144" i="59547"/>
  <c r="BE144" i="59547"/>
  <c r="BC144" i="59547"/>
  <c r="BA144" i="59547"/>
  <c r="AY144" i="59547"/>
  <c r="AW144" i="59547"/>
  <c r="AU144" i="59547"/>
  <c r="AS144" i="59547"/>
  <c r="AQ144" i="59547"/>
  <c r="AO144" i="59547"/>
  <c r="AM144" i="59547"/>
  <c r="BJ143" i="59547"/>
  <c r="BI143" i="59547"/>
  <c r="BG143" i="59547"/>
  <c r="BE143" i="59547"/>
  <c r="BC143" i="59547"/>
  <c r="BA143" i="59547"/>
  <c r="AY143" i="59547"/>
  <c r="AW143" i="59547"/>
  <c r="AU143" i="59547"/>
  <c r="AS143" i="59547"/>
  <c r="AQ143" i="59547"/>
  <c r="AO143" i="59547"/>
  <c r="AM143" i="59547"/>
  <c r="BH142" i="59547"/>
  <c r="BF142" i="59547"/>
  <c r="BG142" i="59547" s="1"/>
  <c r="BD142" i="59547"/>
  <c r="BB142" i="59547"/>
  <c r="BC142" i="59547" s="1"/>
  <c r="AZ142" i="59547"/>
  <c r="AX142" i="59547"/>
  <c r="AY142" i="59547" s="1"/>
  <c r="AV142" i="59547"/>
  <c r="AT142" i="59547"/>
  <c r="AU142" i="59547" s="1"/>
  <c r="AR142" i="59547"/>
  <c r="AP142" i="59547"/>
  <c r="AQ142" i="59547" s="1"/>
  <c r="AN142" i="59547"/>
  <c r="AL142" i="59547"/>
  <c r="BJ140" i="59547"/>
  <c r="BI140" i="59547"/>
  <c r="BG140" i="59547"/>
  <c r="BE140" i="59547"/>
  <c r="BC140" i="59547"/>
  <c r="BA140" i="59547"/>
  <c r="AY140" i="59547"/>
  <c r="AW140" i="59547"/>
  <c r="AU140" i="59547"/>
  <c r="AS140" i="59547"/>
  <c r="AQ140" i="59547"/>
  <c r="AO140" i="59547"/>
  <c r="AM140" i="59547"/>
  <c r="BJ139" i="59547"/>
  <c r="BI139" i="59547"/>
  <c r="BG139" i="59547"/>
  <c r="BE139" i="59547"/>
  <c r="BC139" i="59547"/>
  <c r="BA139" i="59547"/>
  <c r="AY139" i="59547"/>
  <c r="AW139" i="59547"/>
  <c r="AU139" i="59547"/>
  <c r="AS139" i="59547"/>
  <c r="AQ139" i="59547"/>
  <c r="AO139" i="59547"/>
  <c r="AM139" i="59547"/>
  <c r="BJ138" i="59547"/>
  <c r="BI138" i="59547"/>
  <c r="BG138" i="59547"/>
  <c r="BE138" i="59547"/>
  <c r="BC138" i="59547"/>
  <c r="BA138" i="59547"/>
  <c r="AY138" i="59547"/>
  <c r="AW138" i="59547"/>
  <c r="AU138" i="59547"/>
  <c r="AS138" i="59547"/>
  <c r="AQ138" i="59547"/>
  <c r="AO138" i="59547"/>
  <c r="AM138" i="59547"/>
  <c r="BJ137" i="59547"/>
  <c r="BI137" i="59547"/>
  <c r="BG137" i="59547"/>
  <c r="BE137" i="59547"/>
  <c r="BC137" i="59547"/>
  <c r="BA137" i="59547"/>
  <c r="AY137" i="59547"/>
  <c r="AW137" i="59547"/>
  <c r="AU137" i="59547"/>
  <c r="AS137" i="59547"/>
  <c r="AQ137" i="59547"/>
  <c r="AO137" i="59547"/>
  <c r="AM137" i="59547"/>
  <c r="BJ136" i="59547"/>
  <c r="BI136" i="59547"/>
  <c r="BG136" i="59547"/>
  <c r="BE136" i="59547"/>
  <c r="BC136" i="59547"/>
  <c r="BA136" i="59547"/>
  <c r="AY136" i="59547"/>
  <c r="AW136" i="59547"/>
  <c r="AU136" i="59547"/>
  <c r="AS136" i="59547"/>
  <c r="AQ136" i="59547"/>
  <c r="AO136" i="59547"/>
  <c r="BH135" i="59547"/>
  <c r="BJ135" i="59547" s="1"/>
  <c r="BK135" i="59547" s="1"/>
  <c r="BF135" i="59547"/>
  <c r="BG135" i="59547" s="1"/>
  <c r="BD135" i="59547"/>
  <c r="BE135" i="59547" s="1"/>
  <c r="BB135" i="59547"/>
  <c r="BC135" i="59547" s="1"/>
  <c r="AZ135" i="59547"/>
  <c r="BA135" i="59547" s="1"/>
  <c r="AX135" i="59547"/>
  <c r="AY135" i="59547" s="1"/>
  <c r="AV135" i="59547"/>
  <c r="AW135" i="59547" s="1"/>
  <c r="AT135" i="59547"/>
  <c r="AU135" i="59547" s="1"/>
  <c r="AR135" i="59547"/>
  <c r="AS135" i="59547" s="1"/>
  <c r="AP135" i="59547"/>
  <c r="AQ135" i="59547" s="1"/>
  <c r="AN135" i="59547"/>
  <c r="AO135" i="59547" s="1"/>
  <c r="AL135" i="59547"/>
  <c r="AM136" i="59547" s="1"/>
  <c r="BJ132" i="59547"/>
  <c r="BK132" i="59547" s="1"/>
  <c r="BI132" i="59547"/>
  <c r="BG132" i="59547"/>
  <c r="BE132" i="59547"/>
  <c r="BC132" i="59547"/>
  <c r="BA132" i="59547"/>
  <c r="AY132" i="59547"/>
  <c r="AW132" i="59547"/>
  <c r="AU132" i="59547"/>
  <c r="AS132" i="59547"/>
  <c r="AQ132" i="59547"/>
  <c r="AO132" i="59547"/>
  <c r="AM132" i="59547"/>
  <c r="BJ131" i="59547"/>
  <c r="BK131" i="59547" s="1"/>
  <c r="BI131" i="59547"/>
  <c r="BG131" i="59547"/>
  <c r="BE131" i="59547"/>
  <c r="BC131" i="59547"/>
  <c r="BA131" i="59547"/>
  <c r="AY131" i="59547"/>
  <c r="AW131" i="59547"/>
  <c r="AU131" i="59547"/>
  <c r="AS131" i="59547"/>
  <c r="AQ131" i="59547"/>
  <c r="AO131" i="59547"/>
  <c r="AM131" i="59547"/>
  <c r="BJ130" i="59547"/>
  <c r="BK130" i="59547" s="1"/>
  <c r="BI130" i="59547"/>
  <c r="BG130" i="59547"/>
  <c r="BE130" i="59547"/>
  <c r="BC130" i="59547"/>
  <c r="BA130" i="59547"/>
  <c r="AY130" i="59547"/>
  <c r="AW130" i="59547"/>
  <c r="AU130" i="59547"/>
  <c r="AS130" i="59547"/>
  <c r="AQ130" i="59547"/>
  <c r="AO130" i="59547"/>
  <c r="AM130" i="59547"/>
  <c r="BJ129" i="59547"/>
  <c r="BK129" i="59547" s="1"/>
  <c r="BI129" i="59547"/>
  <c r="BG129" i="59547"/>
  <c r="BE129" i="59547"/>
  <c r="BC129" i="59547"/>
  <c r="BA129" i="59547"/>
  <c r="AY129" i="59547"/>
  <c r="AW129" i="59547"/>
  <c r="AU129" i="59547"/>
  <c r="AS129" i="59547"/>
  <c r="AQ129" i="59547"/>
  <c r="AO129" i="59547"/>
  <c r="AM129" i="59547"/>
  <c r="BJ125" i="59547"/>
  <c r="BK125" i="59547" s="1"/>
  <c r="BI125" i="59547"/>
  <c r="BG125" i="59547"/>
  <c r="BE125" i="59547"/>
  <c r="BC125" i="59547"/>
  <c r="BA125" i="59547"/>
  <c r="AY125" i="59547"/>
  <c r="AW125" i="59547"/>
  <c r="AU125" i="59547"/>
  <c r="AS125" i="59547"/>
  <c r="AQ125" i="59547"/>
  <c r="AO125" i="59547"/>
  <c r="AM125" i="59547"/>
  <c r="BJ124" i="59547"/>
  <c r="BK124" i="59547" s="1"/>
  <c r="BI124" i="59547"/>
  <c r="BG124" i="59547"/>
  <c r="BE124" i="59547"/>
  <c r="BC124" i="59547"/>
  <c r="BA124" i="59547"/>
  <c r="AY124" i="59547"/>
  <c r="AW124" i="59547"/>
  <c r="AU124" i="59547"/>
  <c r="AS124" i="59547"/>
  <c r="AQ124" i="59547"/>
  <c r="AO124" i="59547"/>
  <c r="AM124" i="59547"/>
  <c r="BJ123" i="59547"/>
  <c r="BK123" i="59547" s="1"/>
  <c r="BI123" i="59547"/>
  <c r="BG123" i="59547"/>
  <c r="BE123" i="59547"/>
  <c r="BC123" i="59547"/>
  <c r="BA123" i="59547"/>
  <c r="AY123" i="59547"/>
  <c r="AW123" i="59547"/>
  <c r="AU123" i="59547"/>
  <c r="AS123" i="59547"/>
  <c r="AQ123" i="59547"/>
  <c r="AO123" i="59547"/>
  <c r="AM123" i="59547"/>
  <c r="BJ122" i="59547"/>
  <c r="BK122" i="59547" s="1"/>
  <c r="BI122" i="59547"/>
  <c r="BG122" i="59547"/>
  <c r="BE122" i="59547"/>
  <c r="BC122" i="59547"/>
  <c r="BA122" i="59547"/>
  <c r="AY122" i="59547"/>
  <c r="AW122" i="59547"/>
  <c r="AU122" i="59547"/>
  <c r="AS122" i="59547"/>
  <c r="AQ122" i="59547"/>
  <c r="AO122" i="59547"/>
  <c r="AM122" i="59547"/>
  <c r="BJ119" i="59547"/>
  <c r="BK119" i="59547" s="1"/>
  <c r="AM119" i="59547"/>
  <c r="BJ118" i="59547"/>
  <c r="BK118" i="59547" s="1"/>
  <c r="BI118" i="59547"/>
  <c r="BG118" i="59547"/>
  <c r="BE118" i="59547"/>
  <c r="BC118" i="59547"/>
  <c r="BA118" i="59547"/>
  <c r="AY118" i="59547"/>
  <c r="AW118" i="59547"/>
  <c r="AU118" i="59547"/>
  <c r="AS118" i="59547"/>
  <c r="AQ118" i="59547"/>
  <c r="AO118" i="59547"/>
  <c r="AM118" i="59547"/>
  <c r="BJ117" i="59547"/>
  <c r="BK117" i="59547" s="1"/>
  <c r="BI117" i="59547"/>
  <c r="BG117" i="59547"/>
  <c r="BE117" i="59547"/>
  <c r="BC117" i="59547"/>
  <c r="BA117" i="59547"/>
  <c r="AY117" i="59547"/>
  <c r="AW117" i="59547"/>
  <c r="AU117" i="59547"/>
  <c r="AS117" i="59547"/>
  <c r="AQ117" i="59547"/>
  <c r="AO117" i="59547"/>
  <c r="AM117" i="59547"/>
  <c r="BJ116" i="59547"/>
  <c r="BK116" i="59547" s="1"/>
  <c r="BI116" i="59547"/>
  <c r="BG116" i="59547"/>
  <c r="BE116" i="59547"/>
  <c r="BC116" i="59547"/>
  <c r="BA116" i="59547"/>
  <c r="AY116" i="59547"/>
  <c r="AW116" i="59547"/>
  <c r="AU116" i="59547"/>
  <c r="AS116" i="59547"/>
  <c r="AQ116" i="59547"/>
  <c r="AO116" i="59547"/>
  <c r="AM116" i="59547"/>
  <c r="BJ115" i="59547"/>
  <c r="BK115" i="59547" s="1"/>
  <c r="BI115" i="59547"/>
  <c r="BG115" i="59547"/>
  <c r="BE115" i="59547"/>
  <c r="BC115" i="59547"/>
  <c r="BA115" i="59547"/>
  <c r="AY115" i="59547"/>
  <c r="AW115" i="59547"/>
  <c r="AU115" i="59547"/>
  <c r="AS115" i="59547"/>
  <c r="AQ115" i="59547"/>
  <c r="AO115" i="59547"/>
  <c r="AM115" i="59547"/>
  <c r="BH114" i="59547"/>
  <c r="BF114" i="59547"/>
  <c r="BG114" i="59547" s="1"/>
  <c r="BD114" i="59547"/>
  <c r="BB114" i="59547"/>
  <c r="BC114" i="59547" s="1"/>
  <c r="AZ114" i="59547"/>
  <c r="AX114" i="59547"/>
  <c r="AY114" i="59547" s="1"/>
  <c r="AV114" i="59547"/>
  <c r="AT114" i="59547"/>
  <c r="AU114" i="59547" s="1"/>
  <c r="AR114" i="59547"/>
  <c r="AP114" i="59547"/>
  <c r="AQ114" i="59547" s="1"/>
  <c r="AN114" i="59547"/>
  <c r="AL114" i="59547"/>
  <c r="BJ112" i="59547"/>
  <c r="BK112" i="59547" s="1"/>
  <c r="AM112" i="59547"/>
  <c r="BJ111" i="59547"/>
  <c r="BK111" i="59547" s="1"/>
  <c r="BI111" i="59547"/>
  <c r="BG111" i="59547"/>
  <c r="BE111" i="59547"/>
  <c r="BC111" i="59547"/>
  <c r="BA111" i="59547"/>
  <c r="AY111" i="59547"/>
  <c r="AW111" i="59547"/>
  <c r="AU111" i="59547"/>
  <c r="AS111" i="59547"/>
  <c r="AQ111" i="59547"/>
  <c r="AO111" i="59547"/>
  <c r="AM111" i="59547"/>
  <c r="BJ110" i="59547"/>
  <c r="BK110" i="59547" s="1"/>
  <c r="BI110" i="59547"/>
  <c r="BG110" i="59547"/>
  <c r="BE110" i="59547"/>
  <c r="BC110" i="59547"/>
  <c r="BA110" i="59547"/>
  <c r="AY110" i="59547"/>
  <c r="AW110" i="59547"/>
  <c r="AU110" i="59547"/>
  <c r="AS110" i="59547"/>
  <c r="AQ110" i="59547"/>
  <c r="AO110" i="59547"/>
  <c r="AM110" i="59547"/>
  <c r="BJ109" i="59547"/>
  <c r="BK109" i="59547" s="1"/>
  <c r="BI109" i="59547"/>
  <c r="BG109" i="59547"/>
  <c r="BE109" i="59547"/>
  <c r="BC109" i="59547"/>
  <c r="BA109" i="59547"/>
  <c r="AY109" i="59547"/>
  <c r="AW109" i="59547"/>
  <c r="AU109" i="59547"/>
  <c r="AS109" i="59547"/>
  <c r="AQ109" i="59547"/>
  <c r="AO109" i="59547"/>
  <c r="AM109" i="59547"/>
  <c r="BJ108" i="59547"/>
  <c r="BK108" i="59547" s="1"/>
  <c r="BI108" i="59547"/>
  <c r="BG108" i="59547"/>
  <c r="BE108" i="59547"/>
  <c r="BC108" i="59547"/>
  <c r="BA108" i="59547"/>
  <c r="AY108" i="59547"/>
  <c r="AW108" i="59547"/>
  <c r="AU108" i="59547"/>
  <c r="AS108" i="59547"/>
  <c r="AQ108" i="59547"/>
  <c r="AO108" i="59547"/>
  <c r="AM108" i="59547"/>
  <c r="BH107" i="59547"/>
  <c r="BI107" i="59547" s="1"/>
  <c r="BF107" i="59547"/>
  <c r="BG107" i="59547" s="1"/>
  <c r="BD107" i="59547"/>
  <c r="BE107" i="59547" s="1"/>
  <c r="BB107" i="59547"/>
  <c r="BC107" i="59547" s="1"/>
  <c r="AZ107" i="59547"/>
  <c r="BA107" i="59547" s="1"/>
  <c r="AX107" i="59547"/>
  <c r="AY107" i="59547" s="1"/>
  <c r="AV107" i="59547"/>
  <c r="AW107" i="59547" s="1"/>
  <c r="AT107" i="59547"/>
  <c r="AU107" i="59547" s="1"/>
  <c r="AR107" i="59547"/>
  <c r="AS107" i="59547" s="1"/>
  <c r="AP107" i="59547"/>
  <c r="AQ107" i="59547" s="1"/>
  <c r="AN107" i="59547"/>
  <c r="AO107" i="59547" s="1"/>
  <c r="AL107" i="59547"/>
  <c r="AM107" i="59547" s="1"/>
  <c r="BJ105" i="59547"/>
  <c r="BK105" i="59547" s="1"/>
  <c r="AM105" i="59547"/>
  <c r="BJ104" i="59547"/>
  <c r="BK104" i="59547" s="1"/>
  <c r="BI104" i="59547"/>
  <c r="BG104" i="59547"/>
  <c r="BE104" i="59547"/>
  <c r="BC104" i="59547"/>
  <c r="BA104" i="59547"/>
  <c r="AY104" i="59547"/>
  <c r="AW104" i="59547"/>
  <c r="AU104" i="59547"/>
  <c r="AS104" i="59547"/>
  <c r="AQ104" i="59547"/>
  <c r="AO104" i="59547"/>
  <c r="AM104" i="59547"/>
  <c r="BJ103" i="59547"/>
  <c r="BK103" i="59547" s="1"/>
  <c r="BI103" i="59547"/>
  <c r="BG103" i="59547"/>
  <c r="BE103" i="59547"/>
  <c r="BC103" i="59547"/>
  <c r="BA103" i="59547"/>
  <c r="AY103" i="59547"/>
  <c r="AW103" i="59547"/>
  <c r="AU103" i="59547"/>
  <c r="AS103" i="59547"/>
  <c r="AQ103" i="59547"/>
  <c r="AO103" i="59547"/>
  <c r="AM103" i="59547"/>
  <c r="BJ102" i="59547"/>
  <c r="BK102" i="59547" s="1"/>
  <c r="BI102" i="59547"/>
  <c r="BG102" i="59547"/>
  <c r="BE102" i="59547"/>
  <c r="BC102" i="59547"/>
  <c r="BA102" i="59547"/>
  <c r="AY102" i="59547"/>
  <c r="AW102" i="59547"/>
  <c r="AU102" i="59547"/>
  <c r="AS102" i="59547"/>
  <c r="AQ102" i="59547"/>
  <c r="AO102" i="59547"/>
  <c r="AM102" i="59547"/>
  <c r="BJ101" i="59547"/>
  <c r="BK101" i="59547" s="1"/>
  <c r="BI101" i="59547"/>
  <c r="BG101" i="59547"/>
  <c r="BE101" i="59547"/>
  <c r="BC101" i="59547"/>
  <c r="BA101" i="59547"/>
  <c r="AY101" i="59547"/>
  <c r="AW101" i="59547"/>
  <c r="AU101" i="59547"/>
  <c r="AS101" i="59547"/>
  <c r="AQ101" i="59547"/>
  <c r="AO101" i="59547"/>
  <c r="AM101" i="59547"/>
  <c r="BH100" i="59547"/>
  <c r="BF100" i="59547"/>
  <c r="BD100" i="59547"/>
  <c r="BB100" i="59547"/>
  <c r="AZ100" i="59547"/>
  <c r="AX100" i="59547"/>
  <c r="AV100" i="59547"/>
  <c r="AT100" i="59547"/>
  <c r="AR100" i="59547"/>
  <c r="AP100" i="59547"/>
  <c r="AN100" i="59547"/>
  <c r="AL100" i="59547"/>
  <c r="BJ98" i="59547"/>
  <c r="BH98" i="59547"/>
  <c r="BF98" i="59547"/>
  <c r="BD98" i="59547"/>
  <c r="BB98" i="59547"/>
  <c r="AZ98" i="59547"/>
  <c r="AX98" i="59547"/>
  <c r="AV98" i="59547"/>
  <c r="AT98" i="59547"/>
  <c r="AR98" i="59547"/>
  <c r="AP98" i="59547"/>
  <c r="AN98" i="59547"/>
  <c r="AL98" i="59547"/>
  <c r="BH97" i="59547"/>
  <c r="BF97" i="59547"/>
  <c r="BD97" i="59547"/>
  <c r="BB97" i="59547"/>
  <c r="AZ97" i="59547"/>
  <c r="AX97" i="59547"/>
  <c r="AV97" i="59547"/>
  <c r="AT97" i="59547"/>
  <c r="AR97" i="59547"/>
  <c r="AP97" i="59547"/>
  <c r="AN97" i="59547"/>
  <c r="AL97" i="59547"/>
  <c r="BJ151" i="59547"/>
  <c r="BJ89" i="59547"/>
  <c r="BK89" i="59547" s="1"/>
  <c r="BJ88" i="59547"/>
  <c r="BK88" i="59547" s="1"/>
  <c r="BJ85" i="59547"/>
  <c r="BJ84" i="59547"/>
  <c r="BJ83" i="59547"/>
  <c r="BH82" i="59547"/>
  <c r="BI82" i="59547" s="1"/>
  <c r="BF82" i="59547"/>
  <c r="BG82" i="59547" s="1"/>
  <c r="BD82" i="59547"/>
  <c r="BE82" i="59547" s="1"/>
  <c r="BB82" i="59547"/>
  <c r="BC82" i="59547" s="1"/>
  <c r="AZ82" i="59547"/>
  <c r="BA82" i="59547" s="1"/>
  <c r="AX82" i="59547"/>
  <c r="AY82" i="59547" s="1"/>
  <c r="AV82" i="59547"/>
  <c r="AW82" i="59547" s="1"/>
  <c r="AT82" i="59547"/>
  <c r="AU82" i="59547" s="1"/>
  <c r="AR82" i="59547"/>
  <c r="AS82" i="59547" s="1"/>
  <c r="AP82" i="59547"/>
  <c r="AQ82" i="59547" s="1"/>
  <c r="AN82" i="59547"/>
  <c r="AO82" i="59547" s="1"/>
  <c r="AL82" i="59547"/>
  <c r="AM82" i="59547" s="1"/>
  <c r="BJ78" i="59547"/>
  <c r="BJ77" i="59547"/>
  <c r="BJ76" i="59547"/>
  <c r="BH75" i="59547"/>
  <c r="BI75" i="59547" s="1"/>
  <c r="BF75" i="59547"/>
  <c r="BG75" i="59547" s="1"/>
  <c r="BD75" i="59547"/>
  <c r="BE75" i="59547" s="1"/>
  <c r="BB75" i="59547"/>
  <c r="BC75" i="59547" s="1"/>
  <c r="AZ75" i="59547"/>
  <c r="BA75" i="59547" s="1"/>
  <c r="AX75" i="59547"/>
  <c r="AY75" i="59547" s="1"/>
  <c r="AV75" i="59547"/>
  <c r="AW75" i="59547" s="1"/>
  <c r="AT75" i="59547"/>
  <c r="AU75" i="59547" s="1"/>
  <c r="AR75" i="59547"/>
  <c r="AS75" i="59547" s="1"/>
  <c r="AP75" i="59547"/>
  <c r="AQ75" i="59547" s="1"/>
  <c r="AN75" i="59547"/>
  <c r="AO75" i="59547" s="1"/>
  <c r="AL75" i="59547"/>
  <c r="AM75" i="59547" s="1"/>
  <c r="BJ67" i="59547"/>
  <c r="BJ66" i="59547"/>
  <c r="BJ65" i="59547"/>
  <c r="BJ64" i="59547"/>
  <c r="BJ63" i="59547"/>
  <c r="BJ62" i="59547"/>
  <c r="BJ61" i="59547"/>
  <c r="BJ60" i="59547"/>
  <c r="BJ59" i="59547"/>
  <c r="BJ58" i="59547"/>
  <c r="BJ57" i="59547"/>
  <c r="BJ56" i="59547"/>
  <c r="BJ55" i="59547"/>
  <c r="BJ52" i="59547"/>
  <c r="BJ51" i="59547"/>
  <c r="BJ50" i="59547"/>
  <c r="BJ49" i="59547"/>
  <c r="BJ48" i="59547"/>
  <c r="BJ47" i="59547"/>
  <c r="BJ46" i="59547"/>
  <c r="BJ45" i="59547"/>
  <c r="AL44" i="59547"/>
  <c r="AM44" i="59547" s="1"/>
  <c r="BJ37" i="59547"/>
  <c r="BK37" i="59547" s="1"/>
  <c r="BJ35" i="59547"/>
  <c r="BK35" i="59547" s="1"/>
  <c r="BJ34" i="59547"/>
  <c r="BK34" i="59547" s="1"/>
  <c r="BJ33" i="59547"/>
  <c r="BK33" i="59547" s="1"/>
  <c r="BJ32" i="59547"/>
  <c r="BK32" i="59547" s="1"/>
  <c r="BJ31" i="59547"/>
  <c r="BK31" i="59547" s="1"/>
  <c r="BJ30" i="59547"/>
  <c r="BK30" i="59547" s="1"/>
  <c r="BJ29" i="59547"/>
  <c r="BK29" i="59547" s="1"/>
  <c r="BJ28" i="59547"/>
  <c r="BK28" i="59547" s="1"/>
  <c r="BJ27" i="59547"/>
  <c r="BK27" i="59547" s="1"/>
  <c r="BJ26" i="59547"/>
  <c r="BK26" i="59547" s="1"/>
  <c r="BJ25" i="59547"/>
  <c r="BK25" i="59547" s="1"/>
  <c r="AL24" i="59547"/>
  <c r="BJ18" i="59547"/>
  <c r="BK18" i="59547" s="1"/>
  <c r="BJ17" i="59547"/>
  <c r="BK17" i="59547" s="1"/>
  <c r="BJ16" i="59547"/>
  <c r="BK16" i="59547" s="1"/>
  <c r="BJ15" i="59547"/>
  <c r="BK15" i="59547" s="1"/>
  <c r="BJ14" i="59547"/>
  <c r="BK14" i="59547" s="1"/>
  <c r="BJ13" i="59547"/>
  <c r="BK13" i="59547" s="1"/>
  <c r="BJ12" i="59547"/>
  <c r="BK12" i="59547" s="1"/>
  <c r="BJ11" i="59547"/>
  <c r="BK11" i="59547" s="1"/>
  <c r="BJ10" i="59547"/>
  <c r="BK10" i="59547" s="1"/>
  <c r="BJ9" i="59547"/>
  <c r="E9" i="59527" s="1"/>
  <c r="BJ5" i="59547"/>
  <c r="AR2" i="59547"/>
  <c r="AJ2" i="59547"/>
  <c r="E82" i="59547"/>
  <c r="F82" i="59547" s="1"/>
  <c r="G82" i="59547"/>
  <c r="H82" i="59547" s="1"/>
  <c r="I82" i="59547"/>
  <c r="J82" i="59547" s="1"/>
  <c r="K82" i="59547"/>
  <c r="L82" i="59547" s="1"/>
  <c r="M82" i="59547"/>
  <c r="N82" i="59547" s="1"/>
  <c r="O82" i="59547"/>
  <c r="P82" i="59547" s="1"/>
  <c r="Q82" i="59547"/>
  <c r="R82" i="59547" s="1"/>
  <c r="S82" i="59547"/>
  <c r="T82" i="59547" s="1"/>
  <c r="U82" i="59547"/>
  <c r="V82" i="59547" s="1"/>
  <c r="W82" i="59547"/>
  <c r="X82" i="59547" s="1"/>
  <c r="Y82" i="59547"/>
  <c r="Z82" i="59547" s="1"/>
  <c r="F94" i="59547"/>
  <c r="H94" i="59547"/>
  <c r="J94" i="59547"/>
  <c r="L94" i="59547"/>
  <c r="N94" i="59547"/>
  <c r="P94" i="59547"/>
  <c r="R94" i="59547"/>
  <c r="T94" i="59547"/>
  <c r="V94" i="59547"/>
  <c r="X94" i="59547"/>
  <c r="Z94" i="59547"/>
  <c r="AB94" i="59547"/>
  <c r="D94" i="59547"/>
  <c r="AM24" i="59547" l="1"/>
  <c r="AL187" i="59547"/>
  <c r="AM187" i="59547" s="1"/>
  <c r="ES214" i="59547"/>
  <c r="FA214" i="59547"/>
  <c r="ES226" i="59547"/>
  <c r="FA226" i="59547"/>
  <c r="ES220" i="59547"/>
  <c r="CC226" i="59547"/>
  <c r="DL226" i="59547"/>
  <c r="BY226" i="59547"/>
  <c r="CG226" i="59547"/>
  <c r="CO226" i="59547"/>
  <c r="DH226" i="59547"/>
  <c r="DP226" i="59547"/>
  <c r="DX226" i="59547"/>
  <c r="DV222" i="59547"/>
  <c r="EQ226" i="59547"/>
  <c r="EY226" i="59547"/>
  <c r="FG226" i="59547"/>
  <c r="FA220" i="59547"/>
  <c r="AN226" i="59547"/>
  <c r="AV226" i="59547"/>
  <c r="BD226" i="59547"/>
  <c r="DT226" i="59547"/>
  <c r="Y20" i="59547"/>
  <c r="Q20" i="59547"/>
  <c r="I20" i="59547"/>
  <c r="BH20" i="59547"/>
  <c r="AZ20" i="59547"/>
  <c r="AR20" i="59547"/>
  <c r="CQ20" i="59547"/>
  <c r="CI20" i="59547"/>
  <c r="CA20" i="59547"/>
  <c r="DZ20" i="59547"/>
  <c r="DR20" i="59547"/>
  <c r="DJ20" i="59547"/>
  <c r="FI20" i="59547"/>
  <c r="FA20" i="59547"/>
  <c r="ES20" i="59547"/>
  <c r="BU71" i="59547"/>
  <c r="BV42" i="59547"/>
  <c r="CK226" i="59547"/>
  <c r="W20" i="59547"/>
  <c r="O20" i="59547"/>
  <c r="G20" i="59547"/>
  <c r="H42" i="59547" s="1"/>
  <c r="BF20" i="59547"/>
  <c r="AX20" i="59547"/>
  <c r="AP20" i="59547"/>
  <c r="CO20" i="59547"/>
  <c r="CO94" i="59547" s="1"/>
  <c r="CG20" i="59547"/>
  <c r="CG94" i="59547" s="1"/>
  <c r="BY20" i="59547"/>
  <c r="DX20" i="59547"/>
  <c r="DP20" i="59547"/>
  <c r="DH20" i="59547"/>
  <c r="FG20" i="59547"/>
  <c r="EY20" i="59547"/>
  <c r="EQ20" i="59547"/>
  <c r="U20" i="59547"/>
  <c r="M20" i="59547"/>
  <c r="E20" i="59547"/>
  <c r="BD20" i="59547"/>
  <c r="AV20" i="59547"/>
  <c r="AN20" i="59547"/>
  <c r="CM20" i="59547"/>
  <c r="CE20" i="59547"/>
  <c r="BW20" i="59547"/>
  <c r="DV20" i="59547"/>
  <c r="DN20" i="59547"/>
  <c r="DF20" i="59547"/>
  <c r="FE20" i="59547"/>
  <c r="EW20" i="59547"/>
  <c r="EO20" i="59547"/>
  <c r="AL71" i="59547"/>
  <c r="AM42" i="59547"/>
  <c r="EM71" i="59547"/>
  <c r="EN42" i="59547"/>
  <c r="S20" i="59547"/>
  <c r="K20" i="59547"/>
  <c r="AL20" i="59547"/>
  <c r="AM9" i="59547"/>
  <c r="BB20" i="59547"/>
  <c r="AT20" i="59547"/>
  <c r="BU20" i="59547"/>
  <c r="BV9" i="59547"/>
  <c r="CK20" i="59547"/>
  <c r="CC20" i="59547"/>
  <c r="DD20" i="59547"/>
  <c r="DE9" i="59547"/>
  <c r="DT20" i="59547"/>
  <c r="DT94" i="59547" s="1"/>
  <c r="DL20" i="59547"/>
  <c r="DL94" i="59547" s="1"/>
  <c r="EM20" i="59547"/>
  <c r="EN9" i="59547"/>
  <c r="FC20" i="59547"/>
  <c r="EU20" i="59547"/>
  <c r="DD71" i="59547"/>
  <c r="DE42" i="59547"/>
  <c r="Z42" i="59547"/>
  <c r="R42" i="59547"/>
  <c r="FI214" i="59547"/>
  <c r="AT226" i="59547"/>
  <c r="BB226" i="59547"/>
  <c r="CA226" i="59547"/>
  <c r="CI226" i="59547"/>
  <c r="CQ226" i="59547"/>
  <c r="DF226" i="59547"/>
  <c r="DN226" i="59547"/>
  <c r="DV226" i="59547"/>
  <c r="EO226" i="59547"/>
  <c r="EW226" i="59547"/>
  <c r="FE226" i="59547"/>
  <c r="BW226" i="59547"/>
  <c r="CE226" i="59547"/>
  <c r="CM226" i="59547"/>
  <c r="DJ226" i="59547"/>
  <c r="DR226" i="59547"/>
  <c r="DZ226" i="59547"/>
  <c r="FI226" i="59547"/>
  <c r="DR220" i="59547"/>
  <c r="EW222" i="59547"/>
  <c r="AP226" i="59547"/>
  <c r="AX226" i="59547"/>
  <c r="BF226" i="59547"/>
  <c r="AR226" i="59547"/>
  <c r="AZ226" i="59547"/>
  <c r="BH226" i="59547"/>
  <c r="EU226" i="59547"/>
  <c r="ES222" i="59547"/>
  <c r="CT177" i="59547"/>
  <c r="DE177" i="59547" s="1"/>
  <c r="CA222" i="59547"/>
  <c r="CI222" i="59547"/>
  <c r="CQ222" i="59547"/>
  <c r="FC226" i="59547"/>
  <c r="DJ222" i="59547"/>
  <c r="DR222" i="59547"/>
  <c r="EQ231" i="59547"/>
  <c r="EY231" i="59547"/>
  <c r="FG231" i="59547"/>
  <c r="EU231" i="59547"/>
  <c r="FC231" i="59547"/>
  <c r="AN126" i="59547"/>
  <c r="AN187" i="59547"/>
  <c r="AV126" i="59547"/>
  <c r="AV187" i="59547"/>
  <c r="BD126" i="59547"/>
  <c r="BD187" i="59547"/>
  <c r="BK45" i="59547"/>
  <c r="E45" i="59527"/>
  <c r="BK49" i="59547"/>
  <c r="E49" i="59527"/>
  <c r="BK55" i="59547"/>
  <c r="E55" i="59527"/>
  <c r="BK59" i="59547"/>
  <c r="E59" i="59527"/>
  <c r="BK63" i="59547"/>
  <c r="E63" i="59527"/>
  <c r="BK67" i="59547"/>
  <c r="E67" i="59527"/>
  <c r="BK78" i="59547"/>
  <c r="E78" i="59527"/>
  <c r="AP187" i="59547"/>
  <c r="AP126" i="59547"/>
  <c r="AX187" i="59547"/>
  <c r="AX126" i="59547"/>
  <c r="BF187" i="59547"/>
  <c r="BF126" i="59547"/>
  <c r="BK46" i="59547"/>
  <c r="E46" i="59527"/>
  <c r="BK50" i="59547"/>
  <c r="E50" i="59527"/>
  <c r="BK56" i="59547"/>
  <c r="E56" i="59527"/>
  <c r="BK60" i="59547"/>
  <c r="E60" i="59527"/>
  <c r="BK64" i="59547"/>
  <c r="E64" i="59527"/>
  <c r="BK83" i="59547"/>
  <c r="E83" i="59527"/>
  <c r="AO100" i="59547"/>
  <c r="AW100" i="59547"/>
  <c r="BE100" i="59547"/>
  <c r="AR187" i="59547"/>
  <c r="AR126" i="59547"/>
  <c r="AZ187" i="59547"/>
  <c r="AZ126" i="59547"/>
  <c r="BH187" i="59547"/>
  <c r="BH126" i="59547"/>
  <c r="BK47" i="59547"/>
  <c r="E47" i="59527"/>
  <c r="BK51" i="59547"/>
  <c r="E51" i="59527"/>
  <c r="BK57" i="59547"/>
  <c r="E57" i="59527"/>
  <c r="BK61" i="59547"/>
  <c r="E61" i="59527"/>
  <c r="BK65" i="59547"/>
  <c r="E65" i="59527"/>
  <c r="BK76" i="59547"/>
  <c r="E76" i="59527"/>
  <c r="BK84" i="59547"/>
  <c r="E84" i="59527"/>
  <c r="AL126" i="59547"/>
  <c r="AT187" i="59547"/>
  <c r="AT126" i="59547"/>
  <c r="BB187" i="59547"/>
  <c r="BB126" i="59547"/>
  <c r="BK48" i="59547"/>
  <c r="E48" i="59527"/>
  <c r="BK52" i="59547"/>
  <c r="E52" i="59527"/>
  <c r="BK58" i="59547"/>
  <c r="E58" i="59527"/>
  <c r="BK62" i="59547"/>
  <c r="E62" i="59527"/>
  <c r="BK66" i="59547"/>
  <c r="E66" i="59527"/>
  <c r="BK77" i="59547"/>
  <c r="E77" i="59527"/>
  <c r="BK85" i="59547"/>
  <c r="E85" i="59527"/>
  <c r="AS100" i="59547"/>
  <c r="BA100" i="59547"/>
  <c r="BJ100" i="59547"/>
  <c r="BK137" i="59547"/>
  <c r="E137" i="59527"/>
  <c r="BK143" i="59547"/>
  <c r="E143" i="59527"/>
  <c r="BK147" i="59547"/>
  <c r="E147" i="59527"/>
  <c r="BK155" i="59547"/>
  <c r="BV155" i="59547" s="1"/>
  <c r="E155" i="59527"/>
  <c r="BK156" i="59547"/>
  <c r="E156" i="59527"/>
  <c r="BK157" i="59547"/>
  <c r="BV157" i="59547" s="1"/>
  <c r="E157" i="59527"/>
  <c r="BK158" i="59547"/>
  <c r="BV158" i="59547" s="1"/>
  <c r="E158" i="59527"/>
  <c r="BK159" i="59547"/>
  <c r="BV159" i="59547" s="1"/>
  <c r="E159" i="59527"/>
  <c r="BU187" i="59547"/>
  <c r="BU126" i="59547"/>
  <c r="CC187" i="59547"/>
  <c r="CC126" i="59547"/>
  <c r="CK187" i="59547"/>
  <c r="CK126" i="59547"/>
  <c r="CT45" i="59547"/>
  <c r="G45" i="59527"/>
  <c r="CT49" i="59547"/>
  <c r="G49" i="59527"/>
  <c r="CT55" i="59547"/>
  <c r="G55" i="59527"/>
  <c r="CT59" i="59547"/>
  <c r="G59" i="59527"/>
  <c r="CT63" i="59547"/>
  <c r="G63" i="59527"/>
  <c r="CT67" i="59547"/>
  <c r="G67" i="59527"/>
  <c r="CT76" i="59547"/>
  <c r="G76" i="59527"/>
  <c r="CT84" i="59547"/>
  <c r="G84" i="59527"/>
  <c r="CT138" i="59547"/>
  <c r="G138" i="59527"/>
  <c r="CT144" i="59547"/>
  <c r="G144" i="59527"/>
  <c r="CT155" i="59547"/>
  <c r="G155" i="59527"/>
  <c r="CT157" i="59547"/>
  <c r="DE157" i="59547" s="1"/>
  <c r="G157" i="59527"/>
  <c r="CT159" i="59547"/>
  <c r="DE159" i="59547" s="1"/>
  <c r="G159" i="59527"/>
  <c r="CT172" i="59547"/>
  <c r="G172" i="59527"/>
  <c r="CT190" i="59547"/>
  <c r="DE190" i="59547" s="1"/>
  <c r="G190" i="59527"/>
  <c r="CT192" i="59547"/>
  <c r="DE192" i="59547" s="1"/>
  <c r="G192" i="59527"/>
  <c r="CT194" i="59547"/>
  <c r="DE194" i="59547" s="1"/>
  <c r="G194" i="59527"/>
  <c r="DJ187" i="59547"/>
  <c r="DJ126" i="59547"/>
  <c r="DR187" i="59547"/>
  <c r="DR126" i="59547"/>
  <c r="DZ187" i="59547"/>
  <c r="DZ126" i="59547"/>
  <c r="EC46" i="59547"/>
  <c r="I46" i="59527"/>
  <c r="EC50" i="59547"/>
  <c r="I50" i="59527"/>
  <c r="EC56" i="59547"/>
  <c r="I56" i="59527"/>
  <c r="EC60" i="59547"/>
  <c r="I60" i="59527"/>
  <c r="EC64" i="59547"/>
  <c r="I64" i="59527"/>
  <c r="EC77" i="59547"/>
  <c r="I77" i="59527"/>
  <c r="EC85" i="59547"/>
  <c r="I85" i="59527"/>
  <c r="EC139" i="59547"/>
  <c r="I139" i="59527"/>
  <c r="DT220" i="59547"/>
  <c r="EC146" i="59547"/>
  <c r="I146" i="59527"/>
  <c r="EC156" i="59547"/>
  <c r="EN156" i="59547" s="1"/>
  <c r="I156" i="59527"/>
  <c r="EC158" i="59547"/>
  <c r="EN158" i="59547" s="1"/>
  <c r="I158" i="59527"/>
  <c r="EC173" i="59547"/>
  <c r="I173" i="59527"/>
  <c r="EC190" i="59547"/>
  <c r="I190" i="59527"/>
  <c r="EC192" i="59547"/>
  <c r="EN192" i="59547" s="1"/>
  <c r="I192" i="59527"/>
  <c r="EC194" i="59547"/>
  <c r="EN194" i="59547" s="1"/>
  <c r="I194" i="59527"/>
  <c r="ES187" i="59547"/>
  <c r="ES126" i="59547"/>
  <c r="FA187" i="59547"/>
  <c r="FA126" i="59547"/>
  <c r="FI187" i="59547"/>
  <c r="FI126" i="59547"/>
  <c r="FL46" i="59547"/>
  <c r="K46" i="59527"/>
  <c r="FL50" i="59547"/>
  <c r="K50" i="59527"/>
  <c r="FL56" i="59547"/>
  <c r="K56" i="59527"/>
  <c r="FL60" i="59547"/>
  <c r="K60" i="59527"/>
  <c r="FL64" i="59547"/>
  <c r="K64" i="59527"/>
  <c r="FL77" i="59547"/>
  <c r="K77" i="59527"/>
  <c r="FL85" i="59547"/>
  <c r="K85" i="59527"/>
  <c r="FL139" i="59547"/>
  <c r="K139" i="59527"/>
  <c r="FL146" i="59547"/>
  <c r="K146" i="59527"/>
  <c r="FL173" i="59547"/>
  <c r="K173" i="59527"/>
  <c r="FL190" i="59547"/>
  <c r="K190" i="59527"/>
  <c r="FL192" i="59547"/>
  <c r="K192" i="59527"/>
  <c r="FL194" i="59547"/>
  <c r="K194" i="59527"/>
  <c r="FL198" i="59547"/>
  <c r="K198" i="59527"/>
  <c r="FL200" i="59547"/>
  <c r="K200" i="59527"/>
  <c r="CO133" i="59547"/>
  <c r="CG133" i="59547"/>
  <c r="BK138" i="59547"/>
  <c r="E138" i="59527"/>
  <c r="BK144" i="59547"/>
  <c r="E144" i="59527"/>
  <c r="BK171" i="59547"/>
  <c r="E171" i="59527"/>
  <c r="BK173" i="59547"/>
  <c r="E173" i="59527"/>
  <c r="BW126" i="59547"/>
  <c r="BW187" i="59547"/>
  <c r="CE126" i="59547"/>
  <c r="CE187" i="59547"/>
  <c r="CM126" i="59547"/>
  <c r="CM187" i="59547"/>
  <c r="CT48" i="59547"/>
  <c r="G48" i="59527"/>
  <c r="CT52" i="59547"/>
  <c r="G52" i="59527"/>
  <c r="CT58" i="59547"/>
  <c r="G58" i="59527"/>
  <c r="CT62" i="59547"/>
  <c r="G62" i="59527"/>
  <c r="CT66" i="59547"/>
  <c r="G66" i="59527"/>
  <c r="CT83" i="59547"/>
  <c r="G83" i="59527"/>
  <c r="CT137" i="59547"/>
  <c r="G137" i="59527"/>
  <c r="CT143" i="59547"/>
  <c r="G143" i="59527"/>
  <c r="CT147" i="59547"/>
  <c r="G147" i="59527"/>
  <c r="CT162" i="59547"/>
  <c r="G162" i="59527"/>
  <c r="CT164" i="59547"/>
  <c r="DE164" i="59547" s="1"/>
  <c r="G164" i="59527"/>
  <c r="CT171" i="59547"/>
  <c r="G171" i="59527"/>
  <c r="CT197" i="59547"/>
  <c r="DE197" i="59547" s="1"/>
  <c r="G197" i="59527"/>
  <c r="CT199" i="59547"/>
  <c r="DE199" i="59547" s="1"/>
  <c r="G199" i="59527"/>
  <c r="CT201" i="59547"/>
  <c r="DE201" i="59547" s="1"/>
  <c r="G201" i="59527"/>
  <c r="DD187" i="59547"/>
  <c r="DD126" i="59547"/>
  <c r="DL187" i="59547"/>
  <c r="DL126" i="59547"/>
  <c r="DT187" i="59547"/>
  <c r="DT126" i="59547"/>
  <c r="EC45" i="59547"/>
  <c r="I45" i="59527"/>
  <c r="EC49" i="59547"/>
  <c r="I49" i="59527"/>
  <c r="EC55" i="59547"/>
  <c r="I55" i="59527"/>
  <c r="EC59" i="59547"/>
  <c r="I59" i="59527"/>
  <c r="EC63" i="59547"/>
  <c r="I63" i="59527"/>
  <c r="EC67" i="59547"/>
  <c r="I67" i="59527"/>
  <c r="EC76" i="59547"/>
  <c r="I76" i="59527"/>
  <c r="EC84" i="59547"/>
  <c r="I84" i="59527"/>
  <c r="EC138" i="59547"/>
  <c r="I138" i="59527"/>
  <c r="EC145" i="59547"/>
  <c r="I145" i="59527"/>
  <c r="EC163" i="59547"/>
  <c r="EN163" i="59547" s="1"/>
  <c r="I163" i="59527"/>
  <c r="EC165" i="59547"/>
  <c r="EN165" i="59547" s="1"/>
  <c r="I165" i="59527"/>
  <c r="EC172" i="59547"/>
  <c r="I172" i="59527"/>
  <c r="EC197" i="59547"/>
  <c r="I197" i="59527"/>
  <c r="EC199" i="59547"/>
  <c r="EN199" i="59547" s="1"/>
  <c r="I199" i="59527"/>
  <c r="EC201" i="59547"/>
  <c r="EN201" i="59547" s="1"/>
  <c r="I201" i="59527"/>
  <c r="EM187" i="59547"/>
  <c r="EM126" i="59547"/>
  <c r="EU187" i="59547"/>
  <c r="EU126" i="59547"/>
  <c r="FC187" i="59547"/>
  <c r="FC126" i="59547"/>
  <c r="FL45" i="59547"/>
  <c r="K45" i="59527"/>
  <c r="FL49" i="59547"/>
  <c r="K49" i="59527"/>
  <c r="FL55" i="59547"/>
  <c r="K55" i="59527"/>
  <c r="FL59" i="59547"/>
  <c r="K59" i="59527"/>
  <c r="FL63" i="59547"/>
  <c r="K63" i="59527"/>
  <c r="FL67" i="59547"/>
  <c r="K67" i="59527"/>
  <c r="FL76" i="59547"/>
  <c r="K76" i="59527"/>
  <c r="FL84" i="59547"/>
  <c r="K84" i="59527"/>
  <c r="FL138" i="59547"/>
  <c r="K138" i="59527"/>
  <c r="EO220" i="59547"/>
  <c r="EW220" i="59547"/>
  <c r="FE220" i="59547"/>
  <c r="FL145" i="59547"/>
  <c r="K145" i="59527"/>
  <c r="FL155" i="59547"/>
  <c r="K155" i="59527"/>
  <c r="FL157" i="59547"/>
  <c r="K157" i="59527"/>
  <c r="FL159" i="59547"/>
  <c r="K159" i="59527"/>
  <c r="FL163" i="59547"/>
  <c r="K163" i="59527"/>
  <c r="FL165" i="59547"/>
  <c r="K165" i="59527"/>
  <c r="FL172" i="59547"/>
  <c r="K172" i="59527"/>
  <c r="BK139" i="59547"/>
  <c r="E139" i="59527"/>
  <c r="BK145" i="59547"/>
  <c r="E145" i="59527"/>
  <c r="BK197" i="59547"/>
  <c r="E197" i="59527"/>
  <c r="BK198" i="59547"/>
  <c r="BV198" i="59547" s="1"/>
  <c r="E198" i="59527"/>
  <c r="BK199" i="59547"/>
  <c r="BV199" i="59547" s="1"/>
  <c r="E199" i="59527"/>
  <c r="BK200" i="59547"/>
  <c r="BV200" i="59547" s="1"/>
  <c r="E200" i="59527"/>
  <c r="BK201" i="59547"/>
  <c r="BV201" i="59547" s="1"/>
  <c r="E201" i="59527"/>
  <c r="BY187" i="59547"/>
  <c r="BY126" i="59547"/>
  <c r="CG187" i="59547"/>
  <c r="CG126" i="59547"/>
  <c r="CO187" i="59547"/>
  <c r="CO126" i="59547"/>
  <c r="CT47" i="59547"/>
  <c r="G47" i="59527"/>
  <c r="CT51" i="59547"/>
  <c r="G51" i="59527"/>
  <c r="CT57" i="59547"/>
  <c r="G57" i="59527"/>
  <c r="CT61" i="59547"/>
  <c r="G61" i="59527"/>
  <c r="CT65" i="59547"/>
  <c r="G65" i="59527"/>
  <c r="CT78" i="59547"/>
  <c r="G78" i="59527"/>
  <c r="CT136" i="59547"/>
  <c r="G136" i="59527"/>
  <c r="CT140" i="59547"/>
  <c r="G140" i="59527"/>
  <c r="CA220" i="59547"/>
  <c r="CT146" i="59547"/>
  <c r="G146" i="59527"/>
  <c r="CT156" i="59547"/>
  <c r="DE156" i="59547" s="1"/>
  <c r="G156" i="59527"/>
  <c r="CT158" i="59547"/>
  <c r="DE158" i="59547" s="1"/>
  <c r="G158" i="59527"/>
  <c r="CT166" i="59547"/>
  <c r="DE166" i="59547" s="1"/>
  <c r="CI231" i="59547"/>
  <c r="CT191" i="59547"/>
  <c r="DE191" i="59547" s="1"/>
  <c r="G191" i="59527"/>
  <c r="CT193" i="59547"/>
  <c r="DE193" i="59547" s="1"/>
  <c r="G193" i="59527"/>
  <c r="CO222" i="59547"/>
  <c r="DF126" i="59547"/>
  <c r="DF187" i="59547"/>
  <c r="DN126" i="59547"/>
  <c r="DN187" i="59547"/>
  <c r="DV126" i="59547"/>
  <c r="DV187" i="59547"/>
  <c r="EC48" i="59547"/>
  <c r="I48" i="59527"/>
  <c r="EC52" i="59547"/>
  <c r="I52" i="59527"/>
  <c r="EC58" i="59547"/>
  <c r="I58" i="59527"/>
  <c r="EC62" i="59547"/>
  <c r="I62" i="59527"/>
  <c r="EC66" i="59547"/>
  <c r="I66" i="59527"/>
  <c r="EC83" i="59547"/>
  <c r="I83" i="59527"/>
  <c r="EC137" i="59547"/>
  <c r="I137" i="59527"/>
  <c r="DX220" i="59547"/>
  <c r="EC144" i="59547"/>
  <c r="I144" i="59527"/>
  <c r="EC155" i="59547"/>
  <c r="I155" i="59527"/>
  <c r="EC157" i="59547"/>
  <c r="EN157" i="59547" s="1"/>
  <c r="I157" i="59527"/>
  <c r="EC159" i="59547"/>
  <c r="EN159" i="59547" s="1"/>
  <c r="I159" i="59527"/>
  <c r="EC171" i="59547"/>
  <c r="I171" i="59527"/>
  <c r="DJ231" i="59547"/>
  <c r="DR231" i="59547"/>
  <c r="DZ231" i="59547"/>
  <c r="EC191" i="59547"/>
  <c r="EN191" i="59547" s="1"/>
  <c r="I191" i="59527"/>
  <c r="EC193" i="59547"/>
  <c r="EN193" i="59547" s="1"/>
  <c r="I193" i="59527"/>
  <c r="EO126" i="59547"/>
  <c r="EO187" i="59547"/>
  <c r="EW126" i="59547"/>
  <c r="EW187" i="59547"/>
  <c r="FE126" i="59547"/>
  <c r="FE187" i="59547"/>
  <c r="FL48" i="59547"/>
  <c r="K48" i="59527"/>
  <c r="FL52" i="59547"/>
  <c r="K52" i="59527"/>
  <c r="FL58" i="59547"/>
  <c r="K58" i="59527"/>
  <c r="FL62" i="59547"/>
  <c r="K62" i="59527"/>
  <c r="FL66" i="59547"/>
  <c r="K66" i="59527"/>
  <c r="FL83" i="59547"/>
  <c r="K83" i="59527"/>
  <c r="FL137" i="59547"/>
  <c r="K137" i="59527"/>
  <c r="FL144" i="59547"/>
  <c r="K144" i="59527"/>
  <c r="FL171" i="59547"/>
  <c r="K171" i="59527"/>
  <c r="FL191" i="59547"/>
  <c r="K191" i="59527"/>
  <c r="FL193" i="59547"/>
  <c r="K193" i="59527"/>
  <c r="FL197" i="59547"/>
  <c r="K197" i="59527"/>
  <c r="FL199" i="59547"/>
  <c r="K199" i="59527"/>
  <c r="FL201" i="59547"/>
  <c r="K201" i="59527"/>
  <c r="DD133" i="59547"/>
  <c r="DD128" i="59547" s="1"/>
  <c r="DT133" i="59547"/>
  <c r="DL133" i="59547"/>
  <c r="BK136" i="59547"/>
  <c r="E136" i="59527"/>
  <c r="BK140" i="59547"/>
  <c r="E140" i="59527"/>
  <c r="BK146" i="59547"/>
  <c r="E146" i="59527"/>
  <c r="BK162" i="59547"/>
  <c r="E162" i="59527"/>
  <c r="BK163" i="59547"/>
  <c r="BV163" i="59547" s="1"/>
  <c r="E163" i="59527"/>
  <c r="BK164" i="59547"/>
  <c r="BV164" i="59547" s="1"/>
  <c r="E164" i="59527"/>
  <c r="BK165" i="59547"/>
  <c r="BV165" i="59547" s="1"/>
  <c r="E165" i="59527"/>
  <c r="BK166" i="59547"/>
  <c r="BV166" i="59547" s="1"/>
  <c r="E166" i="59527"/>
  <c r="BK172" i="59547"/>
  <c r="E172" i="59527"/>
  <c r="BK190" i="59547"/>
  <c r="BV190" i="59547" s="1"/>
  <c r="E190" i="59527"/>
  <c r="BK191" i="59547"/>
  <c r="BV191" i="59547" s="1"/>
  <c r="E191" i="59527"/>
  <c r="BK192" i="59547"/>
  <c r="BV192" i="59547" s="1"/>
  <c r="E192" i="59527"/>
  <c r="BK193" i="59547"/>
  <c r="BV193" i="59547" s="1"/>
  <c r="E193" i="59527"/>
  <c r="BK194" i="59547"/>
  <c r="BV194" i="59547" s="1"/>
  <c r="E194" i="59527"/>
  <c r="CA187" i="59547"/>
  <c r="CA126" i="59547"/>
  <c r="CI187" i="59547"/>
  <c r="CI126" i="59547"/>
  <c r="CQ187" i="59547"/>
  <c r="CQ126" i="59547"/>
  <c r="CT46" i="59547"/>
  <c r="G46" i="59527"/>
  <c r="CT50" i="59547"/>
  <c r="G50" i="59527"/>
  <c r="CT56" i="59547"/>
  <c r="G56" i="59527"/>
  <c r="CT60" i="59547"/>
  <c r="G60" i="59527"/>
  <c r="CT64" i="59547"/>
  <c r="G64" i="59527"/>
  <c r="CT77" i="59547"/>
  <c r="G77" i="59527"/>
  <c r="CT85" i="59547"/>
  <c r="G85" i="59527"/>
  <c r="CT139" i="59547"/>
  <c r="G139" i="59527"/>
  <c r="CT145" i="59547"/>
  <c r="G145" i="59527"/>
  <c r="CT163" i="59547"/>
  <c r="DE163" i="59547" s="1"/>
  <c r="G163" i="59527"/>
  <c r="CT165" i="59547"/>
  <c r="DE165" i="59547" s="1"/>
  <c r="G165" i="59527"/>
  <c r="CT173" i="59547"/>
  <c r="G173" i="59527"/>
  <c r="CT198" i="59547"/>
  <c r="DE198" i="59547" s="1"/>
  <c r="G198" i="59527"/>
  <c r="CT200" i="59547"/>
  <c r="DE200" i="59547" s="1"/>
  <c r="G200" i="59527"/>
  <c r="DH187" i="59547"/>
  <c r="DH126" i="59547"/>
  <c r="DP187" i="59547"/>
  <c r="DP126" i="59547"/>
  <c r="DX187" i="59547"/>
  <c r="DX126" i="59547"/>
  <c r="EC47" i="59547"/>
  <c r="I47" i="59527"/>
  <c r="EC51" i="59547"/>
  <c r="I51" i="59527"/>
  <c r="EC57" i="59547"/>
  <c r="I57" i="59527"/>
  <c r="EC61" i="59547"/>
  <c r="I61" i="59527"/>
  <c r="EC65" i="59547"/>
  <c r="I65" i="59527"/>
  <c r="EC78" i="59547"/>
  <c r="I78" i="59527"/>
  <c r="EC136" i="59547"/>
  <c r="I136" i="59527"/>
  <c r="EC140" i="59547"/>
  <c r="I140" i="59527"/>
  <c r="EC143" i="59547"/>
  <c r="I143" i="59527"/>
  <c r="EC147" i="59547"/>
  <c r="I147" i="59527"/>
  <c r="EC162" i="59547"/>
  <c r="I162" i="59527"/>
  <c r="EC164" i="59547"/>
  <c r="EN164" i="59547" s="1"/>
  <c r="I164" i="59527"/>
  <c r="EC166" i="59547"/>
  <c r="EN166" i="59547" s="1"/>
  <c r="I166" i="59527"/>
  <c r="EC198" i="59547"/>
  <c r="EN198" i="59547" s="1"/>
  <c r="I198" i="59527"/>
  <c r="EC200" i="59547"/>
  <c r="EN200" i="59547" s="1"/>
  <c r="I200" i="59527"/>
  <c r="EQ187" i="59547"/>
  <c r="EQ126" i="59547"/>
  <c r="EY187" i="59547"/>
  <c r="EY126" i="59547"/>
  <c r="FG187" i="59547"/>
  <c r="FG126" i="59547"/>
  <c r="FL47" i="59547"/>
  <c r="K47" i="59527"/>
  <c r="FL51" i="59547"/>
  <c r="K51" i="59527"/>
  <c r="FL57" i="59547"/>
  <c r="K57" i="59527"/>
  <c r="FL61" i="59547"/>
  <c r="K61" i="59527"/>
  <c r="FL65" i="59547"/>
  <c r="K65" i="59527"/>
  <c r="FL78" i="59547"/>
  <c r="K78" i="59527"/>
  <c r="FL136" i="59547"/>
  <c r="K136" i="59527"/>
  <c r="FL140" i="59547"/>
  <c r="K140" i="59527"/>
  <c r="FL143" i="59547"/>
  <c r="K143" i="59527"/>
  <c r="FL147" i="59547"/>
  <c r="K147" i="59527"/>
  <c r="FL156" i="59547"/>
  <c r="K156" i="59527"/>
  <c r="FL158" i="59547"/>
  <c r="K158" i="59527"/>
  <c r="FL162" i="59547"/>
  <c r="K162" i="59527"/>
  <c r="FL164" i="59547"/>
  <c r="K164" i="59527"/>
  <c r="FL166" i="59547"/>
  <c r="K166" i="59527"/>
  <c r="DN133" i="59547"/>
  <c r="DZ71" i="59547"/>
  <c r="EA71" i="59547" s="1"/>
  <c r="Q71" i="59547"/>
  <c r="R71" i="59547" s="1"/>
  <c r="G71" i="59547"/>
  <c r="H71" i="59547" s="1"/>
  <c r="DX71" i="59547"/>
  <c r="DY71" i="59547" s="1"/>
  <c r="CM71" i="59547"/>
  <c r="CN71" i="59547" s="1"/>
  <c r="BW71" i="59547"/>
  <c r="BX71" i="59547" s="1"/>
  <c r="AV71" i="59547"/>
  <c r="AW71" i="59547" s="1"/>
  <c r="S71" i="59547"/>
  <c r="T71" i="59547" s="1"/>
  <c r="O71" i="59547"/>
  <c r="P71" i="59547" s="1"/>
  <c r="EO71" i="59547"/>
  <c r="EP71" i="59547" s="1"/>
  <c r="U71" i="59547"/>
  <c r="V71" i="59547" s="1"/>
  <c r="AT71" i="59547"/>
  <c r="AU71" i="59547" s="1"/>
  <c r="FC71" i="59547"/>
  <c r="FD71" i="59547" s="1"/>
  <c r="BB71" i="59547"/>
  <c r="BC71" i="59547" s="1"/>
  <c r="FI71" i="59547"/>
  <c r="FJ71" i="59547" s="1"/>
  <c r="DR71" i="59547"/>
  <c r="DS71" i="59547" s="1"/>
  <c r="Y71" i="59547"/>
  <c r="Z71" i="59547" s="1"/>
  <c r="FG71" i="59547"/>
  <c r="FH71" i="59547" s="1"/>
  <c r="DP71" i="59547"/>
  <c r="DQ71" i="59547" s="1"/>
  <c r="CI71" i="59547"/>
  <c r="CJ71" i="59547" s="1"/>
  <c r="BH71" i="59547"/>
  <c r="BI71" i="59547" s="1"/>
  <c r="AR71" i="59547"/>
  <c r="AS71" i="59547" s="1"/>
  <c r="BY71" i="59547"/>
  <c r="BZ71" i="59547" s="1"/>
  <c r="W71" i="59547"/>
  <c r="DV71" i="59547"/>
  <c r="DW71" i="59547" s="1"/>
  <c r="CG71" i="59547"/>
  <c r="CH71" i="59547" s="1"/>
  <c r="DT71" i="59547"/>
  <c r="DU71" i="59547" s="1"/>
  <c r="FA71" i="59547"/>
  <c r="FB71" i="59547" s="1"/>
  <c r="DJ71" i="59547"/>
  <c r="DK71" i="59547" s="1"/>
  <c r="CO71" i="59547"/>
  <c r="CP71" i="59547" s="1"/>
  <c r="EY71" i="59547"/>
  <c r="EZ71" i="59547" s="1"/>
  <c r="DH71" i="59547"/>
  <c r="DI71" i="59547" s="1"/>
  <c r="CE71" i="59547"/>
  <c r="CF71" i="59547" s="1"/>
  <c r="BD71" i="59547"/>
  <c r="BE71" i="59547" s="1"/>
  <c r="AN71" i="59547"/>
  <c r="AO71" i="59547" s="1"/>
  <c r="BF71" i="59547"/>
  <c r="BG71" i="59547" s="1"/>
  <c r="FE71" i="59547"/>
  <c r="FF71" i="59547" s="1"/>
  <c r="DN71" i="59547"/>
  <c r="DO71" i="59547" s="1"/>
  <c r="E71" i="59547"/>
  <c r="EU71" i="59547"/>
  <c r="EV71" i="59547" s="1"/>
  <c r="CC71" i="59547"/>
  <c r="CD71" i="59547" s="1"/>
  <c r="DL71" i="59547"/>
  <c r="DM71" i="59547" s="1"/>
  <c r="ES71" i="59547"/>
  <c r="ET71" i="59547" s="1"/>
  <c r="I71" i="59547"/>
  <c r="AP71" i="59547"/>
  <c r="AQ71" i="59547" s="1"/>
  <c r="EQ71" i="59547"/>
  <c r="ER71" i="59547" s="1"/>
  <c r="CQ71" i="59547"/>
  <c r="CR71" i="59547" s="1"/>
  <c r="CA71" i="59547"/>
  <c r="CB71" i="59547" s="1"/>
  <c r="AZ71" i="59547"/>
  <c r="BA71" i="59547" s="1"/>
  <c r="K71" i="59547"/>
  <c r="L71" i="59547" s="1"/>
  <c r="AX71" i="59547"/>
  <c r="AY71" i="59547" s="1"/>
  <c r="EW71" i="59547"/>
  <c r="EX71" i="59547" s="1"/>
  <c r="DF71" i="59547"/>
  <c r="DG71" i="59547" s="1"/>
  <c r="M71" i="59547"/>
  <c r="N71" i="59547" s="1"/>
  <c r="CK71" i="59547"/>
  <c r="CL71" i="59547" s="1"/>
  <c r="CT132" i="59547"/>
  <c r="E179" i="59527"/>
  <c r="I177" i="59527"/>
  <c r="K179" i="59527"/>
  <c r="E176" i="59527"/>
  <c r="E180" i="59527"/>
  <c r="G178" i="59527"/>
  <c r="I178" i="59527"/>
  <c r="K176" i="59527"/>
  <c r="K180" i="59527"/>
  <c r="EW214" i="59547"/>
  <c r="FE214" i="59547"/>
  <c r="E177" i="59527"/>
  <c r="G179" i="59527"/>
  <c r="I179" i="59527"/>
  <c r="K177" i="59527"/>
  <c r="E178" i="59527"/>
  <c r="G176" i="59527"/>
  <c r="G180" i="59527"/>
  <c r="I176" i="59527"/>
  <c r="I180" i="59527"/>
  <c r="K178" i="59527"/>
  <c r="E185" i="59527"/>
  <c r="G185" i="59527"/>
  <c r="I183" i="59527"/>
  <c r="K183" i="59527"/>
  <c r="E186" i="59527"/>
  <c r="G186" i="59527"/>
  <c r="I184" i="59527"/>
  <c r="K184" i="59527"/>
  <c r="E183" i="59527"/>
  <c r="G183" i="59527"/>
  <c r="I185" i="59527"/>
  <c r="K185" i="59527"/>
  <c r="E184" i="59527"/>
  <c r="G184" i="59527"/>
  <c r="I186" i="59527"/>
  <c r="K186" i="59527"/>
  <c r="CT129" i="59547"/>
  <c r="CT130" i="59547"/>
  <c r="CT131" i="59547"/>
  <c r="E131" i="59527"/>
  <c r="I129" i="59527"/>
  <c r="K131" i="59527"/>
  <c r="E132" i="59527"/>
  <c r="I130" i="59527"/>
  <c r="K132" i="59527"/>
  <c r="E129" i="59527"/>
  <c r="I131" i="59527"/>
  <c r="K129" i="59527"/>
  <c r="E130" i="59527"/>
  <c r="I132" i="59527"/>
  <c r="K130" i="59527"/>
  <c r="E124" i="59527"/>
  <c r="G124" i="59527"/>
  <c r="I122" i="59527"/>
  <c r="K122" i="59527"/>
  <c r="E125" i="59527"/>
  <c r="G125" i="59527"/>
  <c r="I123" i="59527"/>
  <c r="K123" i="59527"/>
  <c r="E122" i="59527"/>
  <c r="G122" i="59527"/>
  <c r="I124" i="59527"/>
  <c r="K124" i="59527"/>
  <c r="E123" i="59527"/>
  <c r="G123" i="59527"/>
  <c r="I125" i="59527"/>
  <c r="K125" i="59527"/>
  <c r="E26" i="59527"/>
  <c r="E30" i="59527"/>
  <c r="E34" i="59527"/>
  <c r="G27" i="59527"/>
  <c r="G31" i="59527"/>
  <c r="G35" i="59527"/>
  <c r="I26" i="59527"/>
  <c r="I30" i="59527"/>
  <c r="I34" i="59527"/>
  <c r="K27" i="59527"/>
  <c r="K31" i="59527"/>
  <c r="K35" i="59527"/>
  <c r="E27" i="59527"/>
  <c r="E31" i="59527"/>
  <c r="E35" i="59527"/>
  <c r="G28" i="59527"/>
  <c r="G32" i="59527"/>
  <c r="I27" i="59527"/>
  <c r="I31" i="59527"/>
  <c r="I35" i="59527"/>
  <c r="K28" i="59527"/>
  <c r="K32" i="59527"/>
  <c r="E28" i="59527"/>
  <c r="E32" i="59527"/>
  <c r="G25" i="59527"/>
  <c r="G29" i="59527"/>
  <c r="G33" i="59527"/>
  <c r="I28" i="59527"/>
  <c r="I32" i="59527"/>
  <c r="K25" i="59527"/>
  <c r="K29" i="59527"/>
  <c r="K33" i="59527"/>
  <c r="E25" i="59527"/>
  <c r="E29" i="59527"/>
  <c r="E33" i="59527"/>
  <c r="G26" i="59527"/>
  <c r="G30" i="59527"/>
  <c r="G34" i="59527"/>
  <c r="I25" i="59527"/>
  <c r="I29" i="59527"/>
  <c r="I33" i="59527"/>
  <c r="K26" i="59527"/>
  <c r="K30" i="59527"/>
  <c r="K34" i="59527"/>
  <c r="FK42" i="59547"/>
  <c r="FK71" i="59547" s="1"/>
  <c r="FL71" i="59547" s="1"/>
  <c r="EB42" i="59547"/>
  <c r="EB71" i="59547" s="1"/>
  <c r="EC71" i="59547" s="1"/>
  <c r="CS42" i="59547"/>
  <c r="CS71" i="59547" s="1"/>
  <c r="CT71" i="59547" s="1"/>
  <c r="BJ42" i="59547"/>
  <c r="BJ71" i="59547" s="1"/>
  <c r="BK71" i="59547" s="1"/>
  <c r="E16" i="59527"/>
  <c r="E12" i="59527"/>
  <c r="G16" i="59527"/>
  <c r="G12" i="59527"/>
  <c r="I18" i="59527"/>
  <c r="I14" i="59527"/>
  <c r="I10" i="59527"/>
  <c r="K17" i="59527"/>
  <c r="K13" i="59527"/>
  <c r="E15" i="59527"/>
  <c r="E11" i="59527"/>
  <c r="G15" i="59527"/>
  <c r="G11" i="59527"/>
  <c r="I17" i="59527"/>
  <c r="I13" i="59527"/>
  <c r="K16" i="59527"/>
  <c r="K12" i="59527"/>
  <c r="E18" i="59527"/>
  <c r="E14" i="59527"/>
  <c r="E10" i="59527"/>
  <c r="G18" i="59527"/>
  <c r="G14" i="59527"/>
  <c r="G10" i="59527"/>
  <c r="I16" i="59527"/>
  <c r="I12" i="59527"/>
  <c r="K15" i="59527"/>
  <c r="K11" i="59527"/>
  <c r="E17" i="59527"/>
  <c r="E13" i="59527"/>
  <c r="G17" i="59527"/>
  <c r="G13" i="59527"/>
  <c r="I15" i="59527"/>
  <c r="I11" i="59527"/>
  <c r="K18" i="59527"/>
  <c r="K14" i="59527"/>
  <c r="K10" i="59527"/>
  <c r="E118" i="59527"/>
  <c r="G116" i="59527"/>
  <c r="I116" i="59527"/>
  <c r="K115" i="59527"/>
  <c r="K119" i="59527"/>
  <c r="E115" i="59527"/>
  <c r="E119" i="59527"/>
  <c r="G117" i="59527"/>
  <c r="I117" i="59527"/>
  <c r="K116" i="59527"/>
  <c r="E116" i="59527"/>
  <c r="G118" i="59527"/>
  <c r="I118" i="59527"/>
  <c r="K117" i="59527"/>
  <c r="E117" i="59527"/>
  <c r="G115" i="59527"/>
  <c r="G119" i="59527"/>
  <c r="I115" i="59527"/>
  <c r="I119" i="59527"/>
  <c r="K118" i="59527"/>
  <c r="E111" i="59527"/>
  <c r="G108" i="59527"/>
  <c r="G112" i="59527"/>
  <c r="I111" i="59527"/>
  <c r="K109" i="59527"/>
  <c r="E108" i="59527"/>
  <c r="E112" i="59527"/>
  <c r="G109" i="59527"/>
  <c r="I108" i="59527"/>
  <c r="I112" i="59527"/>
  <c r="K110" i="59527"/>
  <c r="E109" i="59527"/>
  <c r="G110" i="59527"/>
  <c r="I109" i="59527"/>
  <c r="K111" i="59527"/>
  <c r="E110" i="59527"/>
  <c r="G111" i="59527"/>
  <c r="I110" i="59527"/>
  <c r="K108" i="59527"/>
  <c r="K112" i="59527"/>
  <c r="E103" i="59527"/>
  <c r="G102" i="59527"/>
  <c r="I103" i="59527"/>
  <c r="K104" i="59527"/>
  <c r="E104" i="59527"/>
  <c r="G103" i="59527"/>
  <c r="I104" i="59527"/>
  <c r="K101" i="59527"/>
  <c r="K105" i="59527"/>
  <c r="E101" i="59527"/>
  <c r="E105" i="59527"/>
  <c r="G104" i="59527"/>
  <c r="I101" i="59527"/>
  <c r="I105" i="59527"/>
  <c r="K102" i="59527"/>
  <c r="E102" i="59527"/>
  <c r="G101" i="59527"/>
  <c r="G105" i="59527"/>
  <c r="I102" i="59527"/>
  <c r="K103" i="59527"/>
  <c r="DN40" i="59547"/>
  <c r="DO40" i="59547" s="1"/>
  <c r="DN94" i="59547"/>
  <c r="G88" i="59527"/>
  <c r="K89" i="59527"/>
  <c r="E88" i="59527"/>
  <c r="G89" i="59527"/>
  <c r="I88" i="59527"/>
  <c r="E89" i="59527"/>
  <c r="I89" i="59527"/>
  <c r="K88" i="59527"/>
  <c r="BX100" i="59547"/>
  <c r="CF100" i="59547"/>
  <c r="CN100" i="59547"/>
  <c r="CB114" i="59547"/>
  <c r="CJ114" i="59547"/>
  <c r="CR114" i="59547"/>
  <c r="BY220" i="59547"/>
  <c r="CE220" i="59547"/>
  <c r="CM220" i="59547"/>
  <c r="BZ154" i="59547"/>
  <c r="CH154" i="59547"/>
  <c r="CP154" i="59547"/>
  <c r="BX175" i="59547"/>
  <c r="CF175" i="59547"/>
  <c r="CE214" i="59547"/>
  <c r="CN175" i="59547"/>
  <c r="CM214" i="59547"/>
  <c r="BY231" i="59547"/>
  <c r="CH189" i="59547"/>
  <c r="CG231" i="59547"/>
  <c r="CP189" i="59547"/>
  <c r="CO231" i="59547"/>
  <c r="CE222" i="59547"/>
  <c r="CM222" i="59547"/>
  <c r="EB100" i="59547"/>
  <c r="CL114" i="59547"/>
  <c r="CH142" i="59547"/>
  <c r="CG220" i="59547"/>
  <c r="CP142" i="59547"/>
  <c r="CO220" i="59547"/>
  <c r="CB154" i="59547"/>
  <c r="CJ154" i="59547"/>
  <c r="BZ175" i="59547"/>
  <c r="BY214" i="59547"/>
  <c r="CH175" i="59547"/>
  <c r="CG214" i="59547"/>
  <c r="CP175" i="59547"/>
  <c r="CO214" i="59547"/>
  <c r="CB189" i="59547"/>
  <c r="CA231" i="59547"/>
  <c r="CS189" i="59547"/>
  <c r="CT189" i="59547" s="1"/>
  <c r="CQ231" i="59547"/>
  <c r="BZ196" i="59547"/>
  <c r="BY222" i="59547"/>
  <c r="CH196" i="59547"/>
  <c r="CG222" i="59547"/>
  <c r="CB100" i="59547"/>
  <c r="CJ100" i="59547"/>
  <c r="CS100" i="59547"/>
  <c r="BX114" i="59547"/>
  <c r="CF114" i="59547"/>
  <c r="CN114" i="59547"/>
  <c r="CC220" i="59547"/>
  <c r="CI220" i="59547"/>
  <c r="CR142" i="59547"/>
  <c r="CQ220" i="59547"/>
  <c r="CD154" i="59547"/>
  <c r="CL154" i="59547"/>
  <c r="CB175" i="59547"/>
  <c r="CA214" i="59547"/>
  <c r="CJ175" i="59547"/>
  <c r="CI214" i="59547"/>
  <c r="CR175" i="59547"/>
  <c r="CQ214" i="59547"/>
  <c r="CD189" i="59547"/>
  <c r="CC231" i="59547"/>
  <c r="CL189" i="59547"/>
  <c r="CK231" i="59547"/>
  <c r="CP114" i="59547"/>
  <c r="BW220" i="59547"/>
  <c r="CD142" i="59547"/>
  <c r="CL142" i="59547"/>
  <c r="CK220" i="59547"/>
  <c r="BX154" i="59547"/>
  <c r="CF154" i="59547"/>
  <c r="CN154" i="59547"/>
  <c r="CD175" i="59547"/>
  <c r="CC214" i="59547"/>
  <c r="CL175" i="59547"/>
  <c r="CK214" i="59547"/>
  <c r="BX189" i="59547"/>
  <c r="CF189" i="59547"/>
  <c r="CE231" i="59547"/>
  <c r="CN189" i="59547"/>
  <c r="CM231" i="59547"/>
  <c r="CD196" i="59547"/>
  <c r="CC222" i="59547"/>
  <c r="CK222" i="59547"/>
  <c r="EB114" i="59547"/>
  <c r="DL220" i="59547"/>
  <c r="DS142" i="59547"/>
  <c r="EB142" i="59547"/>
  <c r="EC142" i="59547" s="1"/>
  <c r="DZ220" i="59547"/>
  <c r="DQ154" i="59547"/>
  <c r="DY154" i="59547"/>
  <c r="DH214" i="59547"/>
  <c r="DP214" i="59547"/>
  <c r="DX214" i="59547"/>
  <c r="DH222" i="59547"/>
  <c r="DP222" i="59547"/>
  <c r="DX222" i="59547"/>
  <c r="EU220" i="59547"/>
  <c r="FC220" i="59547"/>
  <c r="FI220" i="59547"/>
  <c r="EQ214" i="59547"/>
  <c r="EZ175" i="59547"/>
  <c r="EY214" i="59547"/>
  <c r="FH175" i="59547"/>
  <c r="FG214" i="59547"/>
  <c r="ES231" i="59547"/>
  <c r="FA231" i="59547"/>
  <c r="FK189" i="59547"/>
  <c r="FL189" i="59547" s="1"/>
  <c r="FI231" i="59547"/>
  <c r="ER196" i="59547"/>
  <c r="EQ222" i="59547"/>
  <c r="EY222" i="59547"/>
  <c r="FE222" i="59547"/>
  <c r="DG142" i="59547"/>
  <c r="DF220" i="59547"/>
  <c r="DO142" i="59547"/>
  <c r="DN220" i="59547"/>
  <c r="DS154" i="59547"/>
  <c r="EB154" i="59547"/>
  <c r="EC154" i="59547" s="1"/>
  <c r="DK175" i="59547"/>
  <c r="DJ214" i="59547"/>
  <c r="DS175" i="59547"/>
  <c r="DR214" i="59547"/>
  <c r="EB175" i="59547"/>
  <c r="EC175" i="59547" s="1"/>
  <c r="DZ214" i="59547"/>
  <c r="DM189" i="59547"/>
  <c r="DL231" i="59547"/>
  <c r="DU189" i="59547"/>
  <c r="DT231" i="59547"/>
  <c r="EB196" i="59547"/>
  <c r="EC196" i="59547" s="1"/>
  <c r="DZ222" i="59547"/>
  <c r="ER100" i="59547"/>
  <c r="EZ100" i="59547"/>
  <c r="FH100" i="59547"/>
  <c r="EV114" i="59547"/>
  <c r="FD114" i="59547"/>
  <c r="FH196" i="59547"/>
  <c r="FG222" i="59547"/>
  <c r="DH220" i="59547"/>
  <c r="DP220" i="59547"/>
  <c r="DW142" i="59547"/>
  <c r="DV220" i="59547"/>
  <c r="DG154" i="59547"/>
  <c r="DM154" i="59547"/>
  <c r="DU154" i="59547"/>
  <c r="DL214" i="59547"/>
  <c r="DT214" i="59547"/>
  <c r="DG189" i="59547"/>
  <c r="DN231" i="59547"/>
  <c r="DV231" i="59547"/>
  <c r="DL222" i="59547"/>
  <c r="DT222" i="59547"/>
  <c r="EQ220" i="59547"/>
  <c r="EY220" i="59547"/>
  <c r="FG220" i="59547"/>
  <c r="EU214" i="59547"/>
  <c r="FD175" i="59547"/>
  <c r="FC214" i="59547"/>
  <c r="EW231" i="59547"/>
  <c r="FE231" i="59547"/>
  <c r="EV196" i="59547"/>
  <c r="EU222" i="59547"/>
  <c r="FA222" i="59547"/>
  <c r="FI222" i="59547"/>
  <c r="DK142" i="59547"/>
  <c r="DJ220" i="59547"/>
  <c r="DI154" i="59547"/>
  <c r="DO154" i="59547"/>
  <c r="DW154" i="59547"/>
  <c r="DG175" i="59547"/>
  <c r="DO175" i="59547"/>
  <c r="DN214" i="59547"/>
  <c r="DW175" i="59547"/>
  <c r="DV214" i="59547"/>
  <c r="DI189" i="59547"/>
  <c r="DH231" i="59547"/>
  <c r="DQ189" i="59547"/>
  <c r="DP231" i="59547"/>
  <c r="DY189" i="59547"/>
  <c r="DX231" i="59547"/>
  <c r="DG196" i="59547"/>
  <c r="DO196" i="59547"/>
  <c r="DN222" i="59547"/>
  <c r="EN100" i="59547"/>
  <c r="EV100" i="59547"/>
  <c r="FD100" i="59547"/>
  <c r="ER114" i="59547"/>
  <c r="EZ114" i="59547"/>
  <c r="FH114" i="59547"/>
  <c r="BU133" i="59547"/>
  <c r="BU128" i="59547" s="1"/>
  <c r="CC94" i="59547"/>
  <c r="CK94" i="59547"/>
  <c r="DD161" i="59547"/>
  <c r="DE161" i="59547" s="1"/>
  <c r="EB75" i="59547"/>
  <c r="EC75" i="59547" s="1"/>
  <c r="EB233" i="59547"/>
  <c r="FK233" i="59547"/>
  <c r="K234" i="59527" s="1"/>
  <c r="CS75" i="59547"/>
  <c r="CT75" i="59547" s="1"/>
  <c r="DJ133" i="59547"/>
  <c r="EB82" i="59547"/>
  <c r="EC82" i="59547" s="1"/>
  <c r="EA154" i="59547"/>
  <c r="FJ161" i="59547"/>
  <c r="CS82" i="59547"/>
  <c r="CT82" i="59547" s="1"/>
  <c r="EA175" i="59547"/>
  <c r="BU154" i="59547"/>
  <c r="BU175" i="59547"/>
  <c r="BU214" i="59547" s="1"/>
  <c r="BV197" i="59547"/>
  <c r="BU196" i="59547"/>
  <c r="BU222" i="59547" s="1"/>
  <c r="DE155" i="59547"/>
  <c r="DD154" i="59547"/>
  <c r="DD182" i="59547"/>
  <c r="DE183" i="59547"/>
  <c r="BV162" i="59547"/>
  <c r="BU161" i="59547"/>
  <c r="BV161" i="59547" s="1"/>
  <c r="BV183" i="59547"/>
  <c r="BU182" i="59547"/>
  <c r="CR135" i="59547"/>
  <c r="CJ189" i="59547"/>
  <c r="CR189" i="59547"/>
  <c r="DR133" i="59547"/>
  <c r="EM175" i="59547"/>
  <c r="EM214" i="59547" s="1"/>
  <c r="EN176" i="59547"/>
  <c r="EN155" i="59547"/>
  <c r="EM154" i="59547"/>
  <c r="DE176" i="59547"/>
  <c r="DD175" i="59547"/>
  <c r="DD214" i="59547" s="1"/>
  <c r="BZ189" i="59547"/>
  <c r="CS233" i="59547"/>
  <c r="G234" i="59527" s="1"/>
  <c r="DZ133" i="59547"/>
  <c r="EN183" i="59547"/>
  <c r="EM182" i="59547"/>
  <c r="EN182" i="59547" s="1"/>
  <c r="DN22" i="59547"/>
  <c r="DF133" i="59547"/>
  <c r="DV133" i="59547"/>
  <c r="EA161" i="59547"/>
  <c r="EB161" i="59547"/>
  <c r="EC161" i="59547" s="1"/>
  <c r="DE162" i="59547"/>
  <c r="EN162" i="59547"/>
  <c r="EM161" i="59547"/>
  <c r="EN161" i="59547" s="1"/>
  <c r="EN190" i="59547"/>
  <c r="EM189" i="59547"/>
  <c r="EO231" i="59547" s="1"/>
  <c r="EN197" i="59547"/>
  <c r="EM196" i="59547"/>
  <c r="EM222" i="59547" s="1"/>
  <c r="DK196" i="59547"/>
  <c r="ES133" i="59547"/>
  <c r="FA94" i="59547"/>
  <c r="FI40" i="59547"/>
  <c r="FJ40" i="59547" s="1"/>
  <c r="FK82" i="59547"/>
  <c r="FL82" i="59547" s="1"/>
  <c r="FD196" i="59547"/>
  <c r="FK8" i="59547"/>
  <c r="FB8" i="59547" s="1"/>
  <c r="EO133" i="59547"/>
  <c r="EW40" i="59547"/>
  <c r="EX40" i="59547" s="1"/>
  <c r="FE133" i="59547"/>
  <c r="FK24" i="59547"/>
  <c r="FL24" i="59547" s="1"/>
  <c r="FK44" i="59547"/>
  <c r="FL44" i="59547" s="1"/>
  <c r="FI73" i="59547"/>
  <c r="FJ73" i="59547" s="1"/>
  <c r="EM94" i="59547"/>
  <c r="EQ133" i="59547"/>
  <c r="EU133" i="59547"/>
  <c r="EY22" i="59547"/>
  <c r="FC133" i="59547"/>
  <c r="FG133" i="59547"/>
  <c r="FK75" i="59547"/>
  <c r="FL75" i="59547" s="1"/>
  <c r="FJ107" i="59547"/>
  <c r="EN114" i="59547"/>
  <c r="FK97" i="59547"/>
  <c r="EP100" i="59547"/>
  <c r="ET100" i="59547"/>
  <c r="EX100" i="59547"/>
  <c r="FB100" i="59547"/>
  <c r="FF100" i="59547"/>
  <c r="FJ100" i="59547"/>
  <c r="EP114" i="59547"/>
  <c r="ET114" i="59547"/>
  <c r="EX114" i="59547"/>
  <c r="FB114" i="59547"/>
  <c r="FF114" i="59547"/>
  <c r="FJ114" i="59547"/>
  <c r="FK100" i="59547"/>
  <c r="FK114" i="59547"/>
  <c r="FK135" i="59547"/>
  <c r="FL135" i="59547" s="1"/>
  <c r="EN136" i="59547"/>
  <c r="EP142" i="59547"/>
  <c r="ET142" i="59547"/>
  <c r="EX142" i="59547"/>
  <c r="FB142" i="59547"/>
  <c r="FF142" i="59547"/>
  <c r="FJ142" i="59547"/>
  <c r="EP154" i="59547"/>
  <c r="ET154" i="59547"/>
  <c r="EX154" i="59547"/>
  <c r="FB154" i="59547"/>
  <c r="FF154" i="59547"/>
  <c r="FJ154" i="59547"/>
  <c r="EP175" i="59547"/>
  <c r="ET175" i="59547"/>
  <c r="EX175" i="59547"/>
  <c r="FB175" i="59547"/>
  <c r="FF175" i="59547"/>
  <c r="FJ175" i="59547"/>
  <c r="EN189" i="59547"/>
  <c r="ER189" i="59547"/>
  <c r="EV189" i="59547"/>
  <c r="EZ189" i="59547"/>
  <c r="FD189" i="59547"/>
  <c r="FH189" i="59547"/>
  <c r="FK142" i="59547"/>
  <c r="FL142" i="59547" s="1"/>
  <c r="FK154" i="59547"/>
  <c r="FK175" i="59547"/>
  <c r="FL175" i="59547" s="1"/>
  <c r="EP196" i="59547"/>
  <c r="ET196" i="59547"/>
  <c r="EN142" i="59547"/>
  <c r="ER142" i="59547"/>
  <c r="EV142" i="59547"/>
  <c r="EZ142" i="59547"/>
  <c r="FD142" i="59547"/>
  <c r="EN154" i="59547"/>
  <c r="ER154" i="59547"/>
  <c r="EV154" i="59547"/>
  <c r="EZ154" i="59547"/>
  <c r="FD154" i="59547"/>
  <c r="FH154" i="59547"/>
  <c r="ER175" i="59547"/>
  <c r="EV175" i="59547"/>
  <c r="EP189" i="59547"/>
  <c r="ET189" i="59547"/>
  <c r="EX189" i="59547"/>
  <c r="FB189" i="59547"/>
  <c r="FF189" i="59547"/>
  <c r="FJ189" i="59547"/>
  <c r="EX196" i="59547"/>
  <c r="FB196" i="59547"/>
  <c r="FF196" i="59547"/>
  <c r="FJ196" i="59547"/>
  <c r="FK238" i="59547"/>
  <c r="FK196" i="59547"/>
  <c r="FL196" i="59547" s="1"/>
  <c r="EB24" i="59547"/>
  <c r="EC24" i="59547" s="1"/>
  <c r="DD40" i="59547"/>
  <c r="DE40" i="59547" s="1"/>
  <c r="DL40" i="59547"/>
  <c r="DM40" i="59547" s="1"/>
  <c r="DT40" i="59547"/>
  <c r="DU40" i="59547" s="1"/>
  <c r="EB44" i="59547"/>
  <c r="EC44" i="59547" s="1"/>
  <c r="DD69" i="59547"/>
  <c r="DE69" i="59547" s="1"/>
  <c r="DL69" i="59547"/>
  <c r="DM69" i="59547" s="1"/>
  <c r="DT69" i="59547"/>
  <c r="DU69" i="59547" s="1"/>
  <c r="DJ80" i="59547"/>
  <c r="DK80" i="59547" s="1"/>
  <c r="DJ73" i="59547"/>
  <c r="DK73" i="59547" s="1"/>
  <c r="DN80" i="59547"/>
  <c r="DO80" i="59547" s="1"/>
  <c r="DN73" i="59547"/>
  <c r="DO73" i="59547" s="1"/>
  <c r="DR80" i="59547"/>
  <c r="DS80" i="59547" s="1"/>
  <c r="DR73" i="59547"/>
  <c r="DS73" i="59547" s="1"/>
  <c r="DV80" i="59547"/>
  <c r="DW80" i="59547" s="1"/>
  <c r="DV73" i="59547"/>
  <c r="DW73" i="59547" s="1"/>
  <c r="DH133" i="59547"/>
  <c r="DP133" i="59547"/>
  <c r="DX133" i="59547"/>
  <c r="DF69" i="59547"/>
  <c r="DG69" i="59547" s="1"/>
  <c r="DJ69" i="59547"/>
  <c r="DK69" i="59547" s="1"/>
  <c r="DN69" i="59547"/>
  <c r="DO69" i="59547" s="1"/>
  <c r="DR69" i="59547"/>
  <c r="DS69" i="59547" s="1"/>
  <c r="DV69" i="59547"/>
  <c r="DW69" i="59547" s="1"/>
  <c r="DD94" i="59547"/>
  <c r="DD80" i="59547"/>
  <c r="DE80" i="59547" s="1"/>
  <c r="DD73" i="59547"/>
  <c r="DE73" i="59547" s="1"/>
  <c r="DL80" i="59547"/>
  <c r="DM80" i="59547" s="1"/>
  <c r="DL73" i="59547"/>
  <c r="DM73" i="59547" s="1"/>
  <c r="DP73" i="59547"/>
  <c r="DQ73" i="59547" s="1"/>
  <c r="DT80" i="59547"/>
  <c r="DU80" i="59547" s="1"/>
  <c r="DT73" i="59547"/>
  <c r="DU73" i="59547" s="1"/>
  <c r="EB8" i="59547"/>
  <c r="EA8" i="59547" s="1"/>
  <c r="DD22" i="59547"/>
  <c r="DL22" i="59547"/>
  <c r="DT22" i="59547"/>
  <c r="EB107" i="59547"/>
  <c r="EC107" i="59547" s="1"/>
  <c r="EB135" i="59547"/>
  <c r="EC135" i="59547" s="1"/>
  <c r="EA135" i="59547"/>
  <c r="EB97" i="59547"/>
  <c r="DG100" i="59547"/>
  <c r="DK100" i="59547"/>
  <c r="DO100" i="59547"/>
  <c r="DS100" i="59547"/>
  <c r="DW100" i="59547"/>
  <c r="EA100" i="59547"/>
  <c r="DG114" i="59547"/>
  <c r="DK114" i="59547"/>
  <c r="DO114" i="59547"/>
  <c r="DS114" i="59547"/>
  <c r="DW114" i="59547"/>
  <c r="EA114" i="59547"/>
  <c r="DE100" i="59547"/>
  <c r="DI100" i="59547"/>
  <c r="DM100" i="59547"/>
  <c r="DQ100" i="59547"/>
  <c r="DU100" i="59547"/>
  <c r="DY100" i="59547"/>
  <c r="EC100" i="59547"/>
  <c r="DE114" i="59547"/>
  <c r="DI114" i="59547"/>
  <c r="DM114" i="59547"/>
  <c r="DQ114" i="59547"/>
  <c r="DU114" i="59547"/>
  <c r="DY114" i="59547"/>
  <c r="EC114" i="59547"/>
  <c r="DE142" i="59547"/>
  <c r="DI142" i="59547"/>
  <c r="DM142" i="59547"/>
  <c r="DQ142" i="59547"/>
  <c r="DU142" i="59547"/>
  <c r="DY142" i="59547"/>
  <c r="DI175" i="59547"/>
  <c r="DM175" i="59547"/>
  <c r="DQ175" i="59547"/>
  <c r="DU175" i="59547"/>
  <c r="DY175" i="59547"/>
  <c r="DK189" i="59547"/>
  <c r="DO189" i="59547"/>
  <c r="DS189" i="59547"/>
  <c r="DW189" i="59547"/>
  <c r="EA189" i="59547"/>
  <c r="DD196" i="59547"/>
  <c r="DF222" i="59547" s="1"/>
  <c r="DW196" i="59547"/>
  <c r="DD189" i="59547"/>
  <c r="DD231" i="59547" s="1"/>
  <c r="EB189" i="59547"/>
  <c r="EC189" i="59547" s="1"/>
  <c r="DI196" i="59547"/>
  <c r="DM196" i="59547"/>
  <c r="DQ196" i="59547"/>
  <c r="DY196" i="59547"/>
  <c r="DS196" i="59547"/>
  <c r="EA196" i="59547"/>
  <c r="DU196" i="59547"/>
  <c r="EB238" i="59547"/>
  <c r="BY40" i="59547"/>
  <c r="BZ40" i="59547" s="1"/>
  <c r="BU94" i="59547"/>
  <c r="BU80" i="59547"/>
  <c r="BV80" i="59547" s="1"/>
  <c r="BU73" i="59547"/>
  <c r="BV73" i="59547" s="1"/>
  <c r="BU69" i="59547"/>
  <c r="BV69" i="59547" s="1"/>
  <c r="BU40" i="59547"/>
  <c r="BV40" i="59547" s="1"/>
  <c r="CC80" i="59547"/>
  <c r="CD80" i="59547" s="1"/>
  <c r="CC73" i="59547"/>
  <c r="CD73" i="59547" s="1"/>
  <c r="CC69" i="59547"/>
  <c r="CD69" i="59547" s="1"/>
  <c r="CC40" i="59547"/>
  <c r="CD40" i="59547" s="1"/>
  <c r="CG22" i="59547"/>
  <c r="CG80" i="59547"/>
  <c r="CH80" i="59547" s="1"/>
  <c r="CG73" i="59547"/>
  <c r="CH73" i="59547" s="1"/>
  <c r="CG69" i="59547"/>
  <c r="CH69" i="59547" s="1"/>
  <c r="CG40" i="59547"/>
  <c r="CH40" i="59547" s="1"/>
  <c r="CK22" i="59547"/>
  <c r="CK80" i="59547"/>
  <c r="CL80" i="59547" s="1"/>
  <c r="CK73" i="59547"/>
  <c r="CL73" i="59547" s="1"/>
  <c r="CK69" i="59547"/>
  <c r="CL69" i="59547" s="1"/>
  <c r="CK40" i="59547"/>
  <c r="CL40" i="59547" s="1"/>
  <c r="CO22" i="59547"/>
  <c r="CO80" i="59547"/>
  <c r="CP80" i="59547" s="1"/>
  <c r="CO73" i="59547"/>
  <c r="CP73" i="59547" s="1"/>
  <c r="CO69" i="59547"/>
  <c r="CP69" i="59547" s="1"/>
  <c r="CO40" i="59547"/>
  <c r="CP40" i="59547" s="1"/>
  <c r="CS8" i="59547"/>
  <c r="CJ8" i="59547" s="1"/>
  <c r="BW133" i="59547"/>
  <c r="CA133" i="59547"/>
  <c r="CE133" i="59547"/>
  <c r="CI133" i="59547"/>
  <c r="CM133" i="59547"/>
  <c r="CQ133" i="59547"/>
  <c r="BU22" i="59547"/>
  <c r="CC22" i="59547"/>
  <c r="CS24" i="59547"/>
  <c r="CT24" i="59547" s="1"/>
  <c r="CT100" i="59547"/>
  <c r="CS44" i="59547"/>
  <c r="CT44" i="59547" s="1"/>
  <c r="CS97" i="59547"/>
  <c r="CR100" i="59547"/>
  <c r="BV100" i="59547"/>
  <c r="BZ100" i="59547"/>
  <c r="CD100" i="59547"/>
  <c r="CH100" i="59547"/>
  <c r="CL100" i="59547"/>
  <c r="CP100" i="59547"/>
  <c r="CR107" i="59547"/>
  <c r="BV114" i="59547"/>
  <c r="BZ114" i="59547"/>
  <c r="CD114" i="59547"/>
  <c r="CH114" i="59547"/>
  <c r="BV175" i="59547"/>
  <c r="BV156" i="59547"/>
  <c r="CR161" i="59547"/>
  <c r="BV177" i="59547"/>
  <c r="BU189" i="59547"/>
  <c r="BV196" i="59547"/>
  <c r="CP196" i="59547"/>
  <c r="BX142" i="59547"/>
  <c r="CB142" i="59547"/>
  <c r="CF142" i="59547"/>
  <c r="CJ142" i="59547"/>
  <c r="CN142" i="59547"/>
  <c r="CJ196" i="59547"/>
  <c r="CR196" i="59547"/>
  <c r="CS114" i="59547"/>
  <c r="CS142" i="59547"/>
  <c r="CT142" i="59547" s="1"/>
  <c r="CS154" i="59547"/>
  <c r="CS175" i="59547"/>
  <c r="CT175" i="59547" s="1"/>
  <c r="BX196" i="59547"/>
  <c r="CB196" i="59547"/>
  <c r="CF196" i="59547"/>
  <c r="CL196" i="59547"/>
  <c r="CS196" i="59547"/>
  <c r="CT196" i="59547" s="1"/>
  <c r="BV142" i="59547"/>
  <c r="BZ142" i="59547"/>
  <c r="CN196" i="59547"/>
  <c r="CS238" i="59547"/>
  <c r="AB38" i="59546"/>
  <c r="AB23" i="59546"/>
  <c r="D23" i="59546"/>
  <c r="BJ44" i="59547"/>
  <c r="BK44" i="59547" s="1"/>
  <c r="BH231" i="59547"/>
  <c r="BI100" i="59547"/>
  <c r="BJ233" i="59547"/>
  <c r="E234" i="59527" s="1"/>
  <c r="E233" i="59527" s="1"/>
  <c r="AM142" i="59547"/>
  <c r="AN220" i="59547"/>
  <c r="BH220" i="59547"/>
  <c r="BB214" i="59547"/>
  <c r="BI175" i="59547"/>
  <c r="AR220" i="59547"/>
  <c r="BD220" i="59547"/>
  <c r="AR231" i="59547"/>
  <c r="BI135" i="59547"/>
  <c r="AT214" i="59547"/>
  <c r="AZ231" i="59547"/>
  <c r="AT222" i="59547"/>
  <c r="BB222" i="59547"/>
  <c r="AZ220" i="59547"/>
  <c r="AP214" i="59547"/>
  <c r="BF214" i="59547"/>
  <c r="AV231" i="59547"/>
  <c r="AM114" i="59547"/>
  <c r="AV220" i="59547"/>
  <c r="AX222" i="59547"/>
  <c r="BD222" i="59547"/>
  <c r="AX214" i="59547"/>
  <c r="BD231" i="59547"/>
  <c r="BF133" i="59547"/>
  <c r="BJ8" i="59547"/>
  <c r="BI8" i="59547" s="1"/>
  <c r="AP133" i="59547"/>
  <c r="AT133" i="59547"/>
  <c r="AX133" i="59547"/>
  <c r="AZ133" i="59547"/>
  <c r="BD133" i="59547"/>
  <c r="BH133" i="59547"/>
  <c r="AR133" i="59547"/>
  <c r="AV133" i="59547"/>
  <c r="BB133" i="59547"/>
  <c r="BJ24" i="59547"/>
  <c r="BK24" i="59547" s="1"/>
  <c r="BJ75" i="59547"/>
  <c r="BK75" i="59547" s="1"/>
  <c r="AU100" i="59547"/>
  <c r="BK100" i="59547"/>
  <c r="BJ82" i="59547"/>
  <c r="BK82" i="59547" s="1"/>
  <c r="BJ97" i="59547"/>
  <c r="AQ100" i="59547"/>
  <c r="BG100" i="59547"/>
  <c r="BK154" i="59547"/>
  <c r="AM100" i="59547"/>
  <c r="BC100" i="59547"/>
  <c r="AY100" i="59547"/>
  <c r="BJ107" i="59547"/>
  <c r="AO114" i="59547"/>
  <c r="AS114" i="59547"/>
  <c r="AW114" i="59547"/>
  <c r="BA114" i="59547"/>
  <c r="BE114" i="59547"/>
  <c r="BI114" i="59547"/>
  <c r="AO142" i="59547"/>
  <c r="AS142" i="59547"/>
  <c r="AW142" i="59547"/>
  <c r="BA142" i="59547"/>
  <c r="BE142" i="59547"/>
  <c r="BI142" i="59547"/>
  <c r="BI161" i="59547"/>
  <c r="AQ175" i="59547"/>
  <c r="AU175" i="59547"/>
  <c r="AY175" i="59547"/>
  <c r="BC175" i="59547"/>
  <c r="BG175" i="59547"/>
  <c r="AO189" i="59547"/>
  <c r="AS189" i="59547"/>
  <c r="AW189" i="59547"/>
  <c r="BA189" i="59547"/>
  <c r="BE189" i="59547"/>
  <c r="BI189" i="59547"/>
  <c r="AP222" i="59547"/>
  <c r="AU196" i="59547"/>
  <c r="AZ222" i="59547"/>
  <c r="BF222" i="59547"/>
  <c r="BG196" i="59547"/>
  <c r="BJ114" i="59547"/>
  <c r="AP220" i="59547"/>
  <c r="AT220" i="59547"/>
  <c r="AX220" i="59547"/>
  <c r="BB220" i="59547"/>
  <c r="BF220" i="59547"/>
  <c r="BJ142" i="59547"/>
  <c r="BK142" i="59547" s="1"/>
  <c r="AQ154" i="59547"/>
  <c r="AU154" i="59547"/>
  <c r="AY154" i="59547"/>
  <c r="BC154" i="59547"/>
  <c r="BG154" i="59547"/>
  <c r="AR214" i="59547"/>
  <c r="AV214" i="59547"/>
  <c r="AZ214" i="59547"/>
  <c r="BD214" i="59547"/>
  <c r="BH214" i="59547"/>
  <c r="AP231" i="59547"/>
  <c r="AT231" i="59547"/>
  <c r="AX231" i="59547"/>
  <c r="BB231" i="59547"/>
  <c r="BF231" i="59547"/>
  <c r="BJ189" i="59547"/>
  <c r="BK189" i="59547" s="1"/>
  <c r="AQ196" i="59547"/>
  <c r="AV222" i="59547"/>
  <c r="BH222" i="59547"/>
  <c r="AR222" i="59547"/>
  <c r="AS196" i="59547"/>
  <c r="AO154" i="59547"/>
  <c r="AS154" i="59547"/>
  <c r="AW154" i="59547"/>
  <c r="BA154" i="59547"/>
  <c r="BE154" i="59547"/>
  <c r="BI154" i="59547"/>
  <c r="AO196" i="59547"/>
  <c r="AY196" i="59547"/>
  <c r="AW196" i="59547"/>
  <c r="BA196" i="59547"/>
  <c r="BE196" i="59547"/>
  <c r="BI196" i="59547"/>
  <c r="E209" i="59547"/>
  <c r="G209" i="59547"/>
  <c r="I209" i="59547"/>
  <c r="K209" i="59547"/>
  <c r="M209" i="59547"/>
  <c r="O209" i="59547"/>
  <c r="Q209" i="59547"/>
  <c r="S209" i="59547"/>
  <c r="U209" i="59547"/>
  <c r="W209" i="59547"/>
  <c r="Y209" i="59547"/>
  <c r="AA209" i="59547"/>
  <c r="C209" i="59547"/>
  <c r="E82" i="59527"/>
  <c r="F82" i="59527" s="1"/>
  <c r="G82" i="59527"/>
  <c r="H82" i="59527" s="1"/>
  <c r="I82" i="59527"/>
  <c r="J82" i="59527" s="1"/>
  <c r="K82" i="59527"/>
  <c r="L82" i="59527" s="1"/>
  <c r="E75" i="59527"/>
  <c r="F75" i="59527" s="1"/>
  <c r="G75" i="59527"/>
  <c r="H75" i="59527" s="1"/>
  <c r="I75" i="59527"/>
  <c r="J75" i="59527" s="1"/>
  <c r="K75" i="59527"/>
  <c r="L75" i="59527" s="1"/>
  <c r="E24" i="59527"/>
  <c r="G24" i="59527"/>
  <c r="I24" i="59527"/>
  <c r="K24" i="59527"/>
  <c r="AA17" i="59546"/>
  <c r="AA18" i="59546"/>
  <c r="C8" i="59546"/>
  <c r="D207" i="59547"/>
  <c r="D96" i="59547"/>
  <c r="AA151" i="59547" s="1"/>
  <c r="D4" i="59546"/>
  <c r="AA5" i="59546" s="1"/>
  <c r="D4" i="59547"/>
  <c r="U44" i="59527"/>
  <c r="T44" i="59527"/>
  <c r="S44" i="59527"/>
  <c r="R44" i="59527"/>
  <c r="DE175" i="59547" l="1"/>
  <c r="EM220" i="59547"/>
  <c r="N42" i="59547"/>
  <c r="N24" i="59547"/>
  <c r="N54" i="59547"/>
  <c r="X42" i="59547"/>
  <c r="X24" i="59547"/>
  <c r="X54" i="59547"/>
  <c r="J42" i="59547"/>
  <c r="J24" i="59547"/>
  <c r="J54" i="59547"/>
  <c r="L42" i="59547"/>
  <c r="L24" i="59547"/>
  <c r="L54" i="59547"/>
  <c r="V42" i="59547"/>
  <c r="V24" i="59547"/>
  <c r="V54" i="59547"/>
  <c r="R24" i="59547"/>
  <c r="R54" i="59547"/>
  <c r="T42" i="59547"/>
  <c r="T24" i="59547"/>
  <c r="T54" i="59547"/>
  <c r="H24" i="59547"/>
  <c r="H54" i="59547"/>
  <c r="Z24" i="59547"/>
  <c r="Z54" i="59547"/>
  <c r="F42" i="59547"/>
  <c r="F24" i="59547"/>
  <c r="F54" i="59547"/>
  <c r="P42" i="59547"/>
  <c r="P24" i="59547"/>
  <c r="P54" i="59547"/>
  <c r="X71" i="59547"/>
  <c r="J71" i="59547"/>
  <c r="F71" i="59547"/>
  <c r="D9" i="59532"/>
  <c r="J9" i="59532"/>
  <c r="FD8" i="59547"/>
  <c r="CD8" i="59547"/>
  <c r="EX8" i="59547"/>
  <c r="DG8" i="59547"/>
  <c r="DW8" i="59547"/>
  <c r="CF8" i="59547"/>
  <c r="AO8" i="59547"/>
  <c r="BE8" i="59547"/>
  <c r="ER8" i="59547"/>
  <c r="FH8" i="59547"/>
  <c r="DQ8" i="59547"/>
  <c r="BZ8" i="59547"/>
  <c r="CP8" i="59547"/>
  <c r="AY8" i="59547"/>
  <c r="BV71" i="59547"/>
  <c r="BU213" i="59547"/>
  <c r="BU225" i="59547" s="1"/>
  <c r="DE71" i="59547"/>
  <c r="DD213" i="59547"/>
  <c r="DD225" i="59547" s="1"/>
  <c r="DM8" i="59547"/>
  <c r="BV8" i="59547"/>
  <c r="BC8" i="59547"/>
  <c r="AM71" i="59547"/>
  <c r="AL213" i="59547"/>
  <c r="AL225" i="59547" s="1"/>
  <c r="ET8" i="59547"/>
  <c r="FJ8" i="59547"/>
  <c r="DS8" i="59547"/>
  <c r="CB8" i="59547"/>
  <c r="CR8" i="59547"/>
  <c r="BA8" i="59547"/>
  <c r="EV8" i="59547"/>
  <c r="DE8" i="59547"/>
  <c r="CL8" i="59547"/>
  <c r="EP8" i="59547"/>
  <c r="FF8" i="59547"/>
  <c r="DO8" i="59547"/>
  <c r="BX8" i="59547"/>
  <c r="CN8" i="59547"/>
  <c r="AW8" i="59547"/>
  <c r="EZ8" i="59547"/>
  <c r="DI8" i="59547"/>
  <c r="DY8" i="59547"/>
  <c r="CH8" i="59547"/>
  <c r="AQ8" i="59547"/>
  <c r="BG8" i="59547"/>
  <c r="EN8" i="59547"/>
  <c r="DU8" i="59547"/>
  <c r="AU8" i="59547"/>
  <c r="AM8" i="59547"/>
  <c r="EN71" i="59547"/>
  <c r="EM213" i="59547"/>
  <c r="EM225" i="59547" s="1"/>
  <c r="DK8" i="59547"/>
  <c r="AS8" i="59547"/>
  <c r="J24" i="59527"/>
  <c r="H9" i="59532"/>
  <c r="H24" i="59527"/>
  <c r="F9" i="59532"/>
  <c r="FI22" i="59547"/>
  <c r="FA80" i="59547"/>
  <c r="FB80" i="59547" s="1"/>
  <c r="EO73" i="59547"/>
  <c r="EP73" i="59547" s="1"/>
  <c r="DE133" i="59547"/>
  <c r="BU226" i="59547"/>
  <c r="DD226" i="59547"/>
  <c r="EB226" i="59547" s="1"/>
  <c r="EM226" i="59547"/>
  <c r="FK226" i="59547" s="1"/>
  <c r="BK107" i="59547"/>
  <c r="CS226" i="59547"/>
  <c r="AW133" i="59547"/>
  <c r="AV128" i="59547"/>
  <c r="BE133" i="59547"/>
  <c r="BD128" i="59547"/>
  <c r="AQ133" i="59547"/>
  <c r="AP128" i="59547"/>
  <c r="CR133" i="59547"/>
  <c r="CQ128" i="59547"/>
  <c r="CS133" i="59547"/>
  <c r="CB133" i="59547"/>
  <c r="CA128" i="59547"/>
  <c r="DQ133" i="59547"/>
  <c r="DP128" i="59547"/>
  <c r="AS133" i="59547"/>
  <c r="AR128" i="59547"/>
  <c r="BA133" i="59547"/>
  <c r="AZ128" i="59547"/>
  <c r="AL40" i="59547"/>
  <c r="AM40" i="59547" s="1"/>
  <c r="AL133" i="59547"/>
  <c r="AL128" i="59547" s="1"/>
  <c r="CN133" i="59547"/>
  <c r="CM128" i="59547"/>
  <c r="BX133" i="59547"/>
  <c r="BW128" i="59547"/>
  <c r="DI133" i="59547"/>
  <c r="DH128" i="59547"/>
  <c r="EV133" i="59547"/>
  <c r="EU128" i="59547"/>
  <c r="FF133" i="59547"/>
  <c r="FE128" i="59547"/>
  <c r="DW133" i="59547"/>
  <c r="DV128" i="59547"/>
  <c r="DK133" i="59547"/>
  <c r="DJ128" i="59547"/>
  <c r="BV133" i="59547"/>
  <c r="BC133" i="59547"/>
  <c r="BB128" i="59547"/>
  <c r="BD219" i="59547" s="1"/>
  <c r="AN94" i="59547"/>
  <c r="AN133" i="59547"/>
  <c r="AY133" i="59547"/>
  <c r="AX128" i="59547"/>
  <c r="CJ133" i="59547"/>
  <c r="CI128" i="59547"/>
  <c r="FH133" i="59547"/>
  <c r="FG128" i="59547"/>
  <c r="ER133" i="59547"/>
  <c r="EQ128" i="59547"/>
  <c r="ET133" i="59547"/>
  <c r="ES128" i="59547"/>
  <c r="DG133" i="59547"/>
  <c r="DF128" i="59547"/>
  <c r="EA133" i="59547"/>
  <c r="DZ128" i="59547"/>
  <c r="EB133" i="59547"/>
  <c r="BI133" i="59547"/>
  <c r="BJ133" i="59547"/>
  <c r="BH128" i="59547"/>
  <c r="AU133" i="59547"/>
  <c r="AT128" i="59547"/>
  <c r="AV219" i="59547" s="1"/>
  <c r="BG133" i="59547"/>
  <c r="BF128" i="59547"/>
  <c r="BH219" i="59547" s="1"/>
  <c r="CF133" i="59547"/>
  <c r="CE128" i="59547"/>
  <c r="DY133" i="59547"/>
  <c r="DX128" i="59547"/>
  <c r="DZ219" i="59547" s="1"/>
  <c r="FD133" i="59547"/>
  <c r="FC128" i="59547"/>
  <c r="EP133" i="59547"/>
  <c r="EO128" i="59547"/>
  <c r="DS133" i="59547"/>
  <c r="DR128" i="59547"/>
  <c r="FI133" i="59547"/>
  <c r="ER126" i="59547"/>
  <c r="EQ121" i="59547"/>
  <c r="DI126" i="59547"/>
  <c r="DH121" i="59547"/>
  <c r="CR187" i="59547"/>
  <c r="CS187" i="59547"/>
  <c r="CQ182" i="59547"/>
  <c r="DU133" i="59547"/>
  <c r="DT128" i="59547"/>
  <c r="FF187" i="59547"/>
  <c r="FE182" i="59547"/>
  <c r="EX126" i="59547"/>
  <c r="EW121" i="59547"/>
  <c r="DG187" i="59547"/>
  <c r="DF182" i="59547"/>
  <c r="DG182" i="59547" s="1"/>
  <c r="CP126" i="59547"/>
  <c r="CO121" i="59547"/>
  <c r="CH187" i="59547"/>
  <c r="CG182" i="59547"/>
  <c r="FD126" i="59547"/>
  <c r="FC121" i="59547"/>
  <c r="EV187" i="59547"/>
  <c r="EU182" i="59547"/>
  <c r="DM126" i="59547"/>
  <c r="DL121" i="59547"/>
  <c r="BX187" i="59547"/>
  <c r="BW182" i="59547"/>
  <c r="BX182" i="59547" s="1"/>
  <c r="EY133" i="59547"/>
  <c r="FJ126" i="59547"/>
  <c r="FK126" i="59547"/>
  <c r="FI121" i="59547"/>
  <c r="FB187" i="59547"/>
  <c r="FA182" i="59547"/>
  <c r="EA187" i="59547"/>
  <c r="EB187" i="59547"/>
  <c r="DZ182" i="59547"/>
  <c r="CD126" i="59547"/>
  <c r="CC121" i="59547"/>
  <c r="AM126" i="59547"/>
  <c r="AL121" i="59547"/>
  <c r="AS126" i="59547"/>
  <c r="AR121" i="59547"/>
  <c r="AY126" i="59547"/>
  <c r="AX121" i="59547"/>
  <c r="AQ187" i="59547"/>
  <c r="AP182" i="59547"/>
  <c r="BE126" i="59547"/>
  <c r="BD121" i="59547"/>
  <c r="DO133" i="59547"/>
  <c r="DN128" i="59547"/>
  <c r="DP219" i="59547" s="1"/>
  <c r="EZ126" i="59547"/>
  <c r="EY121" i="59547"/>
  <c r="ER187" i="59547"/>
  <c r="EQ182" i="59547"/>
  <c r="DQ126" i="59547"/>
  <c r="DP121" i="59547"/>
  <c r="DI187" i="59547"/>
  <c r="DH182" i="59547"/>
  <c r="CB126" i="59547"/>
  <c r="CA121" i="59547"/>
  <c r="FF126" i="59547"/>
  <c r="FE121" i="59547"/>
  <c r="DO187" i="59547"/>
  <c r="DN182" i="59547"/>
  <c r="DG126" i="59547"/>
  <c r="DF121" i="59547"/>
  <c r="CP187" i="59547"/>
  <c r="CO182" i="59547"/>
  <c r="FD187" i="59547"/>
  <c r="FC182" i="59547"/>
  <c r="DU126" i="59547"/>
  <c r="DT121" i="59547"/>
  <c r="DM187" i="59547"/>
  <c r="DL182" i="59547"/>
  <c r="CF187" i="59547"/>
  <c r="CE182" i="59547"/>
  <c r="BX126" i="59547"/>
  <c r="BW121" i="59547"/>
  <c r="BY133" i="59547"/>
  <c r="FJ187" i="59547"/>
  <c r="FK187" i="59547"/>
  <c r="FI182" i="59547"/>
  <c r="DK126" i="59547"/>
  <c r="DJ121" i="59547"/>
  <c r="CL126" i="59547"/>
  <c r="CK121" i="59547"/>
  <c r="CD187" i="59547"/>
  <c r="CC182" i="59547"/>
  <c r="AU126" i="59547"/>
  <c r="AT121" i="59547"/>
  <c r="BA126" i="59547"/>
  <c r="AZ121" i="59547"/>
  <c r="AS187" i="59547"/>
  <c r="AR182" i="59547"/>
  <c r="BG126" i="59547"/>
  <c r="BF121" i="59547"/>
  <c r="AY187" i="59547"/>
  <c r="AX182" i="59547"/>
  <c r="E54" i="59527"/>
  <c r="F54" i="59527" s="1"/>
  <c r="R73" i="59527" s="1"/>
  <c r="AO187" i="59547"/>
  <c r="AN182" i="59547"/>
  <c r="AO182" i="59547" s="1"/>
  <c r="EW133" i="59547"/>
  <c r="FH126" i="59547"/>
  <c r="FG121" i="59547"/>
  <c r="EZ187" i="59547"/>
  <c r="EY182" i="59547"/>
  <c r="DY126" i="59547"/>
  <c r="DX121" i="59547"/>
  <c r="DQ187" i="59547"/>
  <c r="DP182" i="59547"/>
  <c r="CJ126" i="59547"/>
  <c r="CI121" i="59547"/>
  <c r="CB187" i="59547"/>
  <c r="CA182" i="59547"/>
  <c r="EM133" i="59547"/>
  <c r="EM128" i="59547" s="1"/>
  <c r="CC133" i="59547"/>
  <c r="EP187" i="59547"/>
  <c r="EO182" i="59547"/>
  <c r="EP182" i="59547" s="1"/>
  <c r="DW187" i="59547"/>
  <c r="DV182" i="59547"/>
  <c r="DO126" i="59547"/>
  <c r="DN121" i="59547"/>
  <c r="BZ126" i="59547"/>
  <c r="BY121" i="59547"/>
  <c r="CA218" i="59547" s="1"/>
  <c r="K54" i="59527"/>
  <c r="L54" i="59527" s="1"/>
  <c r="U73" i="59527" s="1"/>
  <c r="EM121" i="59547"/>
  <c r="EN126" i="59547"/>
  <c r="DU187" i="59547"/>
  <c r="DT182" i="59547"/>
  <c r="CN187" i="59547"/>
  <c r="CM182" i="59547"/>
  <c r="CF126" i="59547"/>
  <c r="CE121" i="59547"/>
  <c r="CH133" i="59547"/>
  <c r="CG128" i="59547"/>
  <c r="CI219" i="59547" s="1"/>
  <c r="ET126" i="59547"/>
  <c r="ES121" i="59547"/>
  <c r="DS126" i="59547"/>
  <c r="DR121" i="59547"/>
  <c r="DK187" i="59547"/>
  <c r="DJ182" i="59547"/>
  <c r="CL187" i="59547"/>
  <c r="CK182" i="59547"/>
  <c r="BC126" i="59547"/>
  <c r="BB121" i="59547"/>
  <c r="AU187" i="59547"/>
  <c r="AT182" i="59547"/>
  <c r="BI126" i="59547"/>
  <c r="BJ126" i="59547"/>
  <c r="BH121" i="59547"/>
  <c r="BA187" i="59547"/>
  <c r="AZ182" i="59547"/>
  <c r="BG187" i="59547"/>
  <c r="BF182" i="59547"/>
  <c r="AW187" i="59547"/>
  <c r="AV182" i="59547"/>
  <c r="AO126" i="59547"/>
  <c r="AN121" i="59547"/>
  <c r="EY69" i="59547"/>
  <c r="EZ69" i="59547" s="1"/>
  <c r="FA133" i="59547"/>
  <c r="FH187" i="59547"/>
  <c r="FG182" i="59547"/>
  <c r="DY187" i="59547"/>
  <c r="DX182" i="59547"/>
  <c r="CR126" i="59547"/>
  <c r="CS126" i="59547"/>
  <c r="CQ121" i="59547"/>
  <c r="CJ187" i="59547"/>
  <c r="CI182" i="59547"/>
  <c r="DM133" i="59547"/>
  <c r="DL128" i="59547"/>
  <c r="CK133" i="59547"/>
  <c r="EX187" i="59547"/>
  <c r="EW182" i="59547"/>
  <c r="EP126" i="59547"/>
  <c r="EO121" i="59547"/>
  <c r="EQ218" i="59547" s="1"/>
  <c r="DW126" i="59547"/>
  <c r="DV121" i="59547"/>
  <c r="CH126" i="59547"/>
  <c r="CG121" i="59547"/>
  <c r="CI218" i="59547" s="1"/>
  <c r="BZ187" i="59547"/>
  <c r="BY182" i="59547"/>
  <c r="EV126" i="59547"/>
  <c r="EU121" i="59547"/>
  <c r="EW218" i="59547" s="1"/>
  <c r="I54" i="59527"/>
  <c r="J54" i="59527" s="1"/>
  <c r="T73" i="59527" s="1"/>
  <c r="DD121" i="59547"/>
  <c r="DF218" i="59547" s="1"/>
  <c r="DE126" i="59547"/>
  <c r="CN126" i="59547"/>
  <c r="CM121" i="59547"/>
  <c r="CO218" i="59547" s="1"/>
  <c r="CP133" i="59547"/>
  <c r="CO128" i="59547"/>
  <c r="FB126" i="59547"/>
  <c r="FA121" i="59547"/>
  <c r="FC218" i="59547" s="1"/>
  <c r="ET187" i="59547"/>
  <c r="ES182" i="59547"/>
  <c r="EA126" i="59547"/>
  <c r="EB126" i="59547"/>
  <c r="DZ121" i="59547"/>
  <c r="DS187" i="59547"/>
  <c r="DR182" i="59547"/>
  <c r="G54" i="59527"/>
  <c r="H54" i="59527" s="1"/>
  <c r="S73" i="59527" s="1"/>
  <c r="BU121" i="59547"/>
  <c r="BW218" i="59547" s="1"/>
  <c r="BV126" i="59547"/>
  <c r="BC187" i="59547"/>
  <c r="BB182" i="59547"/>
  <c r="BI187" i="59547"/>
  <c r="BH182" i="59547"/>
  <c r="BJ187" i="59547"/>
  <c r="AQ126" i="59547"/>
  <c r="AP121" i="59547"/>
  <c r="AR218" i="59547" s="1"/>
  <c r="BE187" i="59547"/>
  <c r="BD182" i="59547"/>
  <c r="AW126" i="59547"/>
  <c r="AV121" i="59547"/>
  <c r="EW213" i="59547"/>
  <c r="EW225" i="59547" s="1"/>
  <c r="CA213" i="59547"/>
  <c r="CA225" i="59547" s="1"/>
  <c r="EQ213" i="59547"/>
  <c r="EQ225" i="59547" s="1"/>
  <c r="DL213" i="59547"/>
  <c r="DL225" i="59547" s="1"/>
  <c r="EU213" i="59547"/>
  <c r="DN213" i="59547"/>
  <c r="DN225" i="59547" s="1"/>
  <c r="BF213" i="59547"/>
  <c r="BF225" i="59547" s="1"/>
  <c r="BD213" i="59547"/>
  <c r="BD225" i="59547" s="1"/>
  <c r="DH213" i="59547"/>
  <c r="DH225" i="59547" s="1"/>
  <c r="CO213" i="59547"/>
  <c r="CO225" i="59547" s="1"/>
  <c r="FA213" i="59547"/>
  <c r="FA225" i="59547" s="1"/>
  <c r="CG213" i="59547"/>
  <c r="CG225" i="59547" s="1"/>
  <c r="AR213" i="59547"/>
  <c r="AR225" i="59547" s="1"/>
  <c r="CI213" i="59547"/>
  <c r="CI225" i="59547" s="1"/>
  <c r="FG213" i="59547"/>
  <c r="FG225" i="59547" s="1"/>
  <c r="DR213" i="59547"/>
  <c r="BB213" i="59547"/>
  <c r="BB225" i="59547" s="1"/>
  <c r="AT213" i="59547"/>
  <c r="AT225" i="59547" s="1"/>
  <c r="EO213" i="59547"/>
  <c r="EO225" i="59547" s="1"/>
  <c r="BW213" i="59547"/>
  <c r="BW225" i="59547" s="1"/>
  <c r="DX213" i="59547"/>
  <c r="DX225" i="59547" s="1"/>
  <c r="CK213" i="59547"/>
  <c r="CK225" i="59547" s="1"/>
  <c r="DF213" i="59547"/>
  <c r="DF225" i="59547" s="1"/>
  <c r="AX213" i="59547"/>
  <c r="AX225" i="59547" s="1"/>
  <c r="AZ213" i="59547"/>
  <c r="AZ225" i="59547" s="1"/>
  <c r="CQ213" i="59547"/>
  <c r="CQ225" i="59547" s="1"/>
  <c r="AP213" i="59547"/>
  <c r="ES213" i="59547"/>
  <c r="ES225" i="59547" s="1"/>
  <c r="CC213" i="59547"/>
  <c r="CC225" i="59547" s="1"/>
  <c r="FE213" i="59547"/>
  <c r="FE225" i="59547" s="1"/>
  <c r="AN213" i="59547"/>
  <c r="AN225" i="59547" s="1"/>
  <c r="CE213" i="59547"/>
  <c r="CE225" i="59547" s="1"/>
  <c r="EY213" i="59547"/>
  <c r="EY225" i="59547" s="1"/>
  <c r="DJ213" i="59547"/>
  <c r="DJ225" i="59547" s="1"/>
  <c r="DT213" i="59547"/>
  <c r="DT225" i="59547" s="1"/>
  <c r="DV213" i="59547"/>
  <c r="DV225" i="59547" s="1"/>
  <c r="BY213" i="59547"/>
  <c r="BY225" i="59547" s="1"/>
  <c r="BH213" i="59547"/>
  <c r="BH225" i="59547" s="1"/>
  <c r="DP213" i="59547"/>
  <c r="DP225" i="59547" s="1"/>
  <c r="FI213" i="59547"/>
  <c r="FI225" i="59547" s="1"/>
  <c r="FC213" i="59547"/>
  <c r="FC225" i="59547" s="1"/>
  <c r="AV213" i="59547"/>
  <c r="AV225" i="59547" s="1"/>
  <c r="CM213" i="59547"/>
  <c r="CM225" i="59547" s="1"/>
  <c r="DZ213" i="59547"/>
  <c r="DZ225" i="59547" s="1"/>
  <c r="BK42" i="59547"/>
  <c r="E42" i="59527"/>
  <c r="R8" i="59527" s="1"/>
  <c r="CT42" i="59547"/>
  <c r="G42" i="59527"/>
  <c r="EC42" i="59547"/>
  <c r="I42" i="59527"/>
  <c r="FL42" i="59547"/>
  <c r="K42" i="59527"/>
  <c r="FA69" i="59547"/>
  <c r="FB69" i="59547" s="1"/>
  <c r="FA22" i="59547"/>
  <c r="FA40" i="59547"/>
  <c r="FB40" i="59547" s="1"/>
  <c r="AR80" i="59547"/>
  <c r="AS80" i="59547" s="1"/>
  <c r="AR94" i="59547"/>
  <c r="AZ22" i="59547"/>
  <c r="AZ94" i="59547"/>
  <c r="CE80" i="59547"/>
  <c r="CF80" i="59547" s="1"/>
  <c r="CE94" i="59547"/>
  <c r="DX22" i="59547"/>
  <c r="DX94" i="59547"/>
  <c r="EU80" i="59547"/>
  <c r="EV80" i="59547" s="1"/>
  <c r="EU94" i="59547"/>
  <c r="FA73" i="59547"/>
  <c r="FB73" i="59547" s="1"/>
  <c r="FE69" i="59547"/>
  <c r="FF69" i="59547" s="1"/>
  <c r="FE94" i="59547"/>
  <c r="FI80" i="59547"/>
  <c r="FJ80" i="59547" s="1"/>
  <c r="FI94" i="59547"/>
  <c r="DF40" i="59547"/>
  <c r="DG40" i="59547" s="1"/>
  <c r="DF94" i="59547"/>
  <c r="BB80" i="59547"/>
  <c r="BC80" i="59547" s="1"/>
  <c r="BB94" i="59547"/>
  <c r="AX40" i="59547"/>
  <c r="AY40" i="59547" s="1"/>
  <c r="AX94" i="59547"/>
  <c r="CQ69" i="59547"/>
  <c r="CR69" i="59547" s="1"/>
  <c r="CQ94" i="59547"/>
  <c r="CA69" i="59547"/>
  <c r="CB69" i="59547" s="1"/>
  <c r="CA94" i="59547"/>
  <c r="DP40" i="59547"/>
  <c r="DQ40" i="59547" s="1"/>
  <c r="DP94" i="59547"/>
  <c r="FG80" i="59547"/>
  <c r="FH80" i="59547" s="1"/>
  <c r="FG94" i="59547"/>
  <c r="EQ80" i="59547"/>
  <c r="ER80" i="59547" s="1"/>
  <c r="EQ94" i="59547"/>
  <c r="EW69" i="59547"/>
  <c r="EX69" i="59547" s="1"/>
  <c r="EW94" i="59547"/>
  <c r="DJ40" i="59547"/>
  <c r="DK40" i="59547" s="1"/>
  <c r="DJ94" i="59547"/>
  <c r="BH80" i="59547"/>
  <c r="BI80" i="59547" s="1"/>
  <c r="BH94" i="59547"/>
  <c r="AT80" i="59547"/>
  <c r="AU80" i="59547" s="1"/>
  <c r="AT94" i="59547"/>
  <c r="BF80" i="59547"/>
  <c r="BG80" i="59547" s="1"/>
  <c r="BF94" i="59547"/>
  <c r="CM80" i="59547"/>
  <c r="CN80" i="59547" s="1"/>
  <c r="CM94" i="59547"/>
  <c r="BW22" i="59547"/>
  <c r="BW94" i="59547"/>
  <c r="BY80" i="59547"/>
  <c r="BZ80" i="59547" s="1"/>
  <c r="BY94" i="59547"/>
  <c r="DH80" i="59547"/>
  <c r="DI80" i="59547" s="1"/>
  <c r="DH94" i="59547"/>
  <c r="FC80" i="59547"/>
  <c r="FD80" i="59547" s="1"/>
  <c r="FC94" i="59547"/>
  <c r="EO69" i="59547"/>
  <c r="EP69" i="59547" s="1"/>
  <c r="EO94" i="59547"/>
  <c r="ES80" i="59547"/>
  <c r="ET80" i="59547" s="1"/>
  <c r="ES94" i="59547"/>
  <c r="DZ40" i="59547"/>
  <c r="EA40" i="59547" s="1"/>
  <c r="DZ94" i="59547"/>
  <c r="AV80" i="59547"/>
  <c r="AW80" i="59547" s="1"/>
  <c r="AV94" i="59547"/>
  <c r="BD40" i="59547"/>
  <c r="BE40" i="59547" s="1"/>
  <c r="BD94" i="59547"/>
  <c r="AP40" i="59547"/>
  <c r="AQ40" i="59547" s="1"/>
  <c r="AP94" i="59547"/>
  <c r="CI69" i="59547"/>
  <c r="CJ69" i="59547" s="1"/>
  <c r="CI94" i="59547"/>
  <c r="EY80" i="59547"/>
  <c r="EZ80" i="59547" s="1"/>
  <c r="EY94" i="59547"/>
  <c r="DV40" i="59547"/>
  <c r="DW40" i="59547" s="1"/>
  <c r="DV94" i="59547"/>
  <c r="DR40" i="59547"/>
  <c r="DS40" i="59547" s="1"/>
  <c r="DR94" i="59547"/>
  <c r="EO80" i="59547"/>
  <c r="EP80" i="59547" s="1"/>
  <c r="BU231" i="59547"/>
  <c r="DX73" i="59547"/>
  <c r="DY73" i="59547" s="1"/>
  <c r="EO214" i="59547"/>
  <c r="FK214" i="59547" s="1"/>
  <c r="BW231" i="59547"/>
  <c r="BU220" i="59547"/>
  <c r="CS220" i="59547" s="1"/>
  <c r="BW214" i="59547"/>
  <c r="EW80" i="59547"/>
  <c r="EX80" i="59547" s="1"/>
  <c r="DD222" i="59547"/>
  <c r="EM231" i="59547"/>
  <c r="BV154" i="59547"/>
  <c r="DF214" i="59547"/>
  <c r="EB214" i="59547" s="1"/>
  <c r="DF231" i="59547"/>
  <c r="EB231" i="59547" s="1"/>
  <c r="FK220" i="59547"/>
  <c r="DE182" i="59547"/>
  <c r="DE154" i="59547"/>
  <c r="EO222" i="59547"/>
  <c r="DD220" i="59547"/>
  <c r="EB220" i="59547" s="1"/>
  <c r="BU224" i="59547"/>
  <c r="BW222" i="59547"/>
  <c r="DJ22" i="59547"/>
  <c r="DF80" i="59547"/>
  <c r="DG80" i="59547" s="1"/>
  <c r="ES69" i="59547"/>
  <c r="ET69" i="59547" s="1"/>
  <c r="FE22" i="59547"/>
  <c r="BV182" i="59547"/>
  <c r="DH73" i="59547"/>
  <c r="DI73" i="59547" s="1"/>
  <c r="DZ73" i="59547"/>
  <c r="EA73" i="59547" s="1"/>
  <c r="ES40" i="59547"/>
  <c r="ET40" i="59547" s="1"/>
  <c r="ES22" i="59547"/>
  <c r="FE80" i="59547"/>
  <c r="FF80" i="59547" s="1"/>
  <c r="ES73" i="59547"/>
  <c r="ET73" i="59547" s="1"/>
  <c r="EW22" i="59547"/>
  <c r="DP80" i="59547"/>
  <c r="DQ80" i="59547" s="1"/>
  <c r="DF22" i="59547"/>
  <c r="EQ69" i="59547"/>
  <c r="ER69" i="59547" s="1"/>
  <c r="FE73" i="59547"/>
  <c r="FF73" i="59547" s="1"/>
  <c r="BY69" i="59547"/>
  <c r="BZ69" i="59547" s="1"/>
  <c r="DZ69" i="59547"/>
  <c r="EA69" i="59547" s="1"/>
  <c r="DZ80" i="59547"/>
  <c r="EA80" i="59547" s="1"/>
  <c r="EN175" i="59547"/>
  <c r="FI69" i="59547"/>
  <c r="FJ69" i="59547" s="1"/>
  <c r="FE40" i="59547"/>
  <c r="FF40" i="59547" s="1"/>
  <c r="EO40" i="59547"/>
  <c r="EP40" i="59547" s="1"/>
  <c r="FG69" i="59547"/>
  <c r="FH69" i="59547" s="1"/>
  <c r="EQ22" i="59547"/>
  <c r="EW73" i="59547"/>
  <c r="EX73" i="59547" s="1"/>
  <c r="EO22" i="59547"/>
  <c r="CS222" i="59547"/>
  <c r="BY73" i="59547"/>
  <c r="BZ73" i="59547" s="1"/>
  <c r="BY22" i="59547"/>
  <c r="FG22" i="59547"/>
  <c r="DZ22" i="59547"/>
  <c r="CE22" i="59547"/>
  <c r="CS20" i="59547"/>
  <c r="EB20" i="59547"/>
  <c r="EN196" i="59547"/>
  <c r="DF73" i="59547"/>
  <c r="DG73" i="59547" s="1"/>
  <c r="DR22" i="59547"/>
  <c r="DH69" i="59547"/>
  <c r="DI69" i="59547" s="1"/>
  <c r="FK231" i="59547"/>
  <c r="DV22" i="59547"/>
  <c r="FL100" i="59547"/>
  <c r="EU40" i="59547"/>
  <c r="EV40" i="59547" s="1"/>
  <c r="FC69" i="59547"/>
  <c r="FD69" i="59547" s="1"/>
  <c r="FL9" i="59547"/>
  <c r="FL154" i="59547"/>
  <c r="FK20" i="59547"/>
  <c r="FG40" i="59547"/>
  <c r="FH40" i="59547" s="1"/>
  <c r="EQ40" i="59547"/>
  <c r="ER40" i="59547" s="1"/>
  <c r="EU69" i="59547"/>
  <c r="EV69" i="59547" s="1"/>
  <c r="FC22" i="59547"/>
  <c r="FL114" i="59547"/>
  <c r="FC40" i="59547"/>
  <c r="FD40" i="59547" s="1"/>
  <c r="EM40" i="59547"/>
  <c r="EN40" i="59547" s="1"/>
  <c r="EM69" i="59547"/>
  <c r="EN69" i="59547" s="1"/>
  <c r="EU22" i="59547"/>
  <c r="FG73" i="59547"/>
  <c r="FH73" i="59547" s="1"/>
  <c r="FC73" i="59547"/>
  <c r="FD73" i="59547" s="1"/>
  <c r="EY73" i="59547"/>
  <c r="EZ73" i="59547" s="1"/>
  <c r="EU73" i="59547"/>
  <c r="EV73" i="59547" s="1"/>
  <c r="EQ73" i="59547"/>
  <c r="ER73" i="59547" s="1"/>
  <c r="EM73" i="59547"/>
  <c r="EN73" i="59547" s="1"/>
  <c r="EY40" i="59547"/>
  <c r="EZ40" i="59547" s="1"/>
  <c r="EM22" i="59547"/>
  <c r="EM80" i="59547"/>
  <c r="EN80" i="59547" s="1"/>
  <c r="DE196" i="59547"/>
  <c r="DX80" i="59547"/>
  <c r="DY80" i="59547" s="1"/>
  <c r="DP69" i="59547"/>
  <c r="DQ69" i="59547" s="1"/>
  <c r="DP22" i="59547"/>
  <c r="DE189" i="59547"/>
  <c r="DX40" i="59547"/>
  <c r="DY40" i="59547" s="1"/>
  <c r="DH40" i="59547"/>
  <c r="DI40" i="59547" s="1"/>
  <c r="DH22" i="59547"/>
  <c r="DX69" i="59547"/>
  <c r="DY69" i="59547" s="1"/>
  <c r="EC9" i="59547"/>
  <c r="CT114" i="59547"/>
  <c r="CA22" i="59547"/>
  <c r="CQ73" i="59547"/>
  <c r="CR73" i="59547" s="1"/>
  <c r="CM40" i="59547"/>
  <c r="CN40" i="59547" s="1"/>
  <c r="CI73" i="59547"/>
  <c r="CJ73" i="59547" s="1"/>
  <c r="CE40" i="59547"/>
  <c r="CF40" i="59547" s="1"/>
  <c r="CA73" i="59547"/>
  <c r="CB73" i="59547" s="1"/>
  <c r="BW40" i="59547"/>
  <c r="BX40" i="59547" s="1"/>
  <c r="CT154" i="59547"/>
  <c r="BV189" i="59547"/>
  <c r="CQ80" i="59547"/>
  <c r="CR80" i="59547" s="1"/>
  <c r="CM69" i="59547"/>
  <c r="CN69" i="59547" s="1"/>
  <c r="CI80" i="59547"/>
  <c r="CJ80" i="59547" s="1"/>
  <c r="CE69" i="59547"/>
  <c r="CF69" i="59547" s="1"/>
  <c r="CA80" i="59547"/>
  <c r="CB80" i="59547" s="1"/>
  <c r="BW69" i="59547"/>
  <c r="BX69" i="59547" s="1"/>
  <c r="CT9" i="59547"/>
  <c r="CQ40" i="59547"/>
  <c r="CR40" i="59547" s="1"/>
  <c r="CM73" i="59547"/>
  <c r="CN73" i="59547" s="1"/>
  <c r="CI40" i="59547"/>
  <c r="CJ40" i="59547" s="1"/>
  <c r="CE73" i="59547"/>
  <c r="CF73" i="59547" s="1"/>
  <c r="CA40" i="59547"/>
  <c r="CB40" i="59547" s="1"/>
  <c r="BW73" i="59547"/>
  <c r="BX73" i="59547" s="1"/>
  <c r="CS214" i="59547"/>
  <c r="CQ22" i="59547"/>
  <c r="CM22" i="59547"/>
  <c r="CI22" i="59547"/>
  <c r="BW80" i="59547"/>
  <c r="BX80" i="59547" s="1"/>
  <c r="L24" i="59527"/>
  <c r="AA35" i="59546"/>
  <c r="AA20" i="59546"/>
  <c r="AV22" i="59547"/>
  <c r="AV73" i="59547"/>
  <c r="AW73" i="59547" s="1"/>
  <c r="BF69" i="59547"/>
  <c r="BG69" i="59547" s="1"/>
  <c r="BF40" i="59547"/>
  <c r="BG40" i="59547" s="1"/>
  <c r="BF73" i="59547"/>
  <c r="BG73" i="59547" s="1"/>
  <c r="AX80" i="59547"/>
  <c r="AY80" i="59547" s="1"/>
  <c r="BF22" i="59547"/>
  <c r="BH22" i="59547"/>
  <c r="AZ69" i="59547"/>
  <c r="BA69" i="59547" s="1"/>
  <c r="AZ40" i="59547"/>
  <c r="BA40" i="59547" s="1"/>
  <c r="AX73" i="59547"/>
  <c r="AY73" i="59547" s="1"/>
  <c r="AT73" i="59547"/>
  <c r="AU73" i="59547" s="1"/>
  <c r="AZ73" i="59547"/>
  <c r="BA73" i="59547" s="1"/>
  <c r="AZ80" i="59547"/>
  <c r="BA80" i="59547" s="1"/>
  <c r="AR22" i="59547"/>
  <c r="BH69" i="59547"/>
  <c r="BI69" i="59547" s="1"/>
  <c r="BH40" i="59547"/>
  <c r="BI40" i="59547" s="1"/>
  <c r="BD73" i="59547"/>
  <c r="BE73" i="59547" s="1"/>
  <c r="BD80" i="59547"/>
  <c r="BE80" i="59547" s="1"/>
  <c r="AV40" i="59547"/>
  <c r="AW40" i="59547" s="1"/>
  <c r="AR73" i="59547"/>
  <c r="AS73" i="59547" s="1"/>
  <c r="AN40" i="59547"/>
  <c r="AO40" i="59547" s="1"/>
  <c r="BB73" i="59547"/>
  <c r="BC73" i="59547" s="1"/>
  <c r="AX22" i="59547"/>
  <c r="AT22" i="59547"/>
  <c r="AT40" i="59547"/>
  <c r="AU40" i="59547" s="1"/>
  <c r="AP73" i="59547"/>
  <c r="AQ73" i="59547" s="1"/>
  <c r="AP80" i="59547"/>
  <c r="AQ80" i="59547" s="1"/>
  <c r="AL73" i="59547"/>
  <c r="AM73" i="59547" s="1"/>
  <c r="BK9" i="59547"/>
  <c r="BH73" i="59547"/>
  <c r="BI73" i="59547" s="1"/>
  <c r="AV69" i="59547"/>
  <c r="AW69" i="59547" s="1"/>
  <c r="AN69" i="59547"/>
  <c r="AO69" i="59547" s="1"/>
  <c r="AN80" i="59547"/>
  <c r="AO80" i="59547" s="1"/>
  <c r="AX69" i="59547"/>
  <c r="AY69" i="59547" s="1"/>
  <c r="AT69" i="59547"/>
  <c r="AU69" i="59547" s="1"/>
  <c r="AL94" i="59547"/>
  <c r="BD22" i="59547"/>
  <c r="BK114" i="59547"/>
  <c r="AR40" i="59547"/>
  <c r="AS40" i="59547" s="1"/>
  <c r="AN73" i="59547"/>
  <c r="AO73" i="59547" s="1"/>
  <c r="BB22" i="59547"/>
  <c r="BB40" i="59547"/>
  <c r="BC40" i="59547" s="1"/>
  <c r="AP22" i="59547"/>
  <c r="AL22" i="59547"/>
  <c r="AN22" i="59547"/>
  <c r="BD69" i="59547"/>
  <c r="BE69" i="59547" s="1"/>
  <c r="AR69" i="59547"/>
  <c r="AS69" i="59547" s="1"/>
  <c r="BJ20" i="59547"/>
  <c r="BB69" i="59547"/>
  <c r="BC69" i="59547" s="1"/>
  <c r="AP69" i="59547"/>
  <c r="AQ69" i="59547" s="1"/>
  <c r="AL69" i="59547"/>
  <c r="AM69" i="59547" s="1"/>
  <c r="AL80" i="59547"/>
  <c r="AM80" i="59547" s="1"/>
  <c r="K5" i="59527"/>
  <c r="I5" i="59527"/>
  <c r="G5" i="59527"/>
  <c r="E5" i="59527"/>
  <c r="C5" i="59527"/>
  <c r="FK213" i="59547" l="1"/>
  <c r="EM224" i="59547"/>
  <c r="DL218" i="59547"/>
  <c r="EB213" i="59547"/>
  <c r="AX218" i="59547"/>
  <c r="DX218" i="59547"/>
  <c r="DP218" i="59547"/>
  <c r="DH218" i="59547"/>
  <c r="CK218" i="59547"/>
  <c r="FI218" i="59547"/>
  <c r="CC218" i="59547"/>
  <c r="S82" i="59527"/>
  <c r="S121" i="59527"/>
  <c r="T82" i="59527"/>
  <c r="T121" i="59527"/>
  <c r="Q82" i="59527"/>
  <c r="Q121" i="59527"/>
  <c r="U82" i="59527"/>
  <c r="U121" i="59527"/>
  <c r="R82" i="59527"/>
  <c r="R121" i="59527"/>
  <c r="CQ219" i="59547"/>
  <c r="DN219" i="59547"/>
  <c r="EO219" i="59547"/>
  <c r="EQ219" i="59547"/>
  <c r="FE219" i="59547"/>
  <c r="DH219" i="59547"/>
  <c r="DV219" i="59547"/>
  <c r="EU219" i="59547"/>
  <c r="AZ219" i="59547"/>
  <c r="DT218" i="59547"/>
  <c r="BD218" i="59547"/>
  <c r="AP225" i="59547"/>
  <c r="AP224" i="59547" s="1"/>
  <c r="EU225" i="59547"/>
  <c r="EU224" i="59547" s="1"/>
  <c r="DZ218" i="59547"/>
  <c r="BH218" i="59547"/>
  <c r="BB218" i="59547"/>
  <c r="DV218" i="59547"/>
  <c r="DR218" i="59547"/>
  <c r="FA218" i="59547"/>
  <c r="BF218" i="59547"/>
  <c r="AZ218" i="59547"/>
  <c r="AN218" i="59547"/>
  <c r="DJ218" i="59547"/>
  <c r="DX219" i="59547"/>
  <c r="AM133" i="59547"/>
  <c r="AT219" i="59547"/>
  <c r="DT219" i="59547"/>
  <c r="CG219" i="59547"/>
  <c r="ES219" i="59547"/>
  <c r="AR219" i="59547"/>
  <c r="AX219" i="59547"/>
  <c r="BW219" i="59547"/>
  <c r="DR225" i="59547"/>
  <c r="DR224" i="59547" s="1"/>
  <c r="AP218" i="59547"/>
  <c r="EO218" i="59547"/>
  <c r="AV218" i="59547"/>
  <c r="CM218" i="59547"/>
  <c r="BY218" i="59547"/>
  <c r="FG218" i="59547"/>
  <c r="AT218" i="59547"/>
  <c r="CE218" i="59547"/>
  <c r="ES218" i="59547"/>
  <c r="DL219" i="59547"/>
  <c r="FG219" i="59547"/>
  <c r="DJ219" i="59547"/>
  <c r="CO219" i="59547"/>
  <c r="BB219" i="59547"/>
  <c r="DR219" i="59547"/>
  <c r="DF219" i="59547"/>
  <c r="EU218" i="59547"/>
  <c r="CG218" i="59547"/>
  <c r="DN218" i="59547"/>
  <c r="FE218" i="59547"/>
  <c r="CQ218" i="59547"/>
  <c r="EY218" i="59547"/>
  <c r="BF219" i="59547"/>
  <c r="CS231" i="59547"/>
  <c r="DD224" i="59547"/>
  <c r="DZ224" i="59547"/>
  <c r="AV224" i="59547"/>
  <c r="FI224" i="59547"/>
  <c r="BH224" i="59547"/>
  <c r="DV224" i="59547"/>
  <c r="DJ224" i="59547"/>
  <c r="CE224" i="59547"/>
  <c r="FE224" i="59547"/>
  <c r="ES224" i="59547"/>
  <c r="CQ224" i="59547"/>
  <c r="AX224" i="59547"/>
  <c r="CK224" i="59547"/>
  <c r="AT224" i="59547"/>
  <c r="CI224" i="59547"/>
  <c r="CG224" i="59547"/>
  <c r="CO224" i="59547"/>
  <c r="BD224" i="59547"/>
  <c r="DN224" i="59547"/>
  <c r="DL224" i="59547"/>
  <c r="CA224" i="59547"/>
  <c r="CM224" i="59547"/>
  <c r="FC224" i="59547"/>
  <c r="DP224" i="59547"/>
  <c r="BY224" i="59547"/>
  <c r="DT224" i="59547"/>
  <c r="EY224" i="59547"/>
  <c r="CC224" i="59547"/>
  <c r="AZ224" i="59547"/>
  <c r="DF224" i="59547"/>
  <c r="DX224" i="59547"/>
  <c r="EO224" i="59547"/>
  <c r="BB224" i="59547"/>
  <c r="FG224" i="59547"/>
  <c r="AR224" i="59547"/>
  <c r="FA224" i="59547"/>
  <c r="DH224" i="59547"/>
  <c r="BF224" i="59547"/>
  <c r="EQ224" i="59547"/>
  <c r="EW224" i="59547"/>
  <c r="DF221" i="59547"/>
  <c r="EO221" i="59547"/>
  <c r="BW221" i="59547"/>
  <c r="BH221" i="59547"/>
  <c r="BJ182" i="59547"/>
  <c r="BI182" i="59547"/>
  <c r="ES221" i="59547"/>
  <c r="ET182" i="59547"/>
  <c r="CP128" i="59547"/>
  <c r="DM128" i="59547"/>
  <c r="CQ149" i="59547"/>
  <c r="CR121" i="59547"/>
  <c r="CS121" i="59547"/>
  <c r="DD218" i="59547" s="1"/>
  <c r="AV221" i="59547"/>
  <c r="AW182" i="59547"/>
  <c r="AZ221" i="59547"/>
  <c r="BA182" i="59547"/>
  <c r="BZ121" i="59547"/>
  <c r="DW182" i="59547"/>
  <c r="DV221" i="59547"/>
  <c r="CD133" i="59547"/>
  <c r="CC128" i="59547"/>
  <c r="CE219" i="59547" s="1"/>
  <c r="CJ121" i="59547"/>
  <c r="CI149" i="59547"/>
  <c r="DX149" i="59547"/>
  <c r="DY121" i="59547"/>
  <c r="FH121" i="59547"/>
  <c r="FG149" i="59547"/>
  <c r="BG121" i="59547"/>
  <c r="BF149" i="59547"/>
  <c r="AZ149" i="59547"/>
  <c r="BA121" i="59547"/>
  <c r="CC221" i="59547"/>
  <c r="CD182" i="59547"/>
  <c r="DK121" i="59547"/>
  <c r="DJ149" i="59547"/>
  <c r="CE221" i="59547"/>
  <c r="CF182" i="59547"/>
  <c r="DU121" i="59547"/>
  <c r="DT149" i="59547"/>
  <c r="CO221" i="59547"/>
  <c r="CP182" i="59547"/>
  <c r="DN221" i="59547"/>
  <c r="DO182" i="59547"/>
  <c r="CA149" i="59547"/>
  <c r="CB121" i="59547"/>
  <c r="DQ121" i="59547"/>
  <c r="DP149" i="59547"/>
  <c r="EZ121" i="59547"/>
  <c r="BD149" i="59547"/>
  <c r="BE121" i="59547"/>
  <c r="AX149" i="59547"/>
  <c r="AY121" i="59547"/>
  <c r="AL149" i="59547"/>
  <c r="AM121" i="59547"/>
  <c r="EB182" i="59547"/>
  <c r="DZ221" i="59547"/>
  <c r="EA182" i="59547"/>
  <c r="EZ133" i="59547"/>
  <c r="EY128" i="59547"/>
  <c r="DH149" i="59547"/>
  <c r="DI121" i="59547"/>
  <c r="FJ133" i="59547"/>
  <c r="FI128" i="59547"/>
  <c r="FI219" i="59547" s="1"/>
  <c r="FK133" i="59547"/>
  <c r="EC133" i="59547"/>
  <c r="I133" i="59527"/>
  <c r="AQ128" i="59547"/>
  <c r="AW128" i="59547"/>
  <c r="AW121" i="59547"/>
  <c r="AV149" i="59547"/>
  <c r="AQ121" i="59547"/>
  <c r="AP149" i="59547"/>
  <c r="BV121" i="59547"/>
  <c r="BU149" i="59547"/>
  <c r="EA121" i="59547"/>
  <c r="EB121" i="59547"/>
  <c r="EM218" i="59547" s="1"/>
  <c r="DZ149" i="59547"/>
  <c r="DE121" i="59547"/>
  <c r="DD149" i="59547"/>
  <c r="BY221" i="59547"/>
  <c r="BZ182" i="59547"/>
  <c r="DV149" i="59547"/>
  <c r="DW121" i="59547"/>
  <c r="EW221" i="59547"/>
  <c r="EX182" i="59547"/>
  <c r="CT126" i="59547"/>
  <c r="G126" i="59527"/>
  <c r="FH182" i="59547"/>
  <c r="FG221" i="59547"/>
  <c r="AT221" i="59547"/>
  <c r="AU182" i="59547"/>
  <c r="CK221" i="59547"/>
  <c r="CL182" i="59547"/>
  <c r="DR149" i="59547"/>
  <c r="DS121" i="59547"/>
  <c r="CH128" i="59547"/>
  <c r="CM221" i="59547"/>
  <c r="CN182" i="59547"/>
  <c r="EN133" i="59547"/>
  <c r="BZ133" i="59547"/>
  <c r="BY128" i="59547"/>
  <c r="CA219" i="59547" s="1"/>
  <c r="EC187" i="59547"/>
  <c r="EN187" i="59547" s="1"/>
  <c r="I187" i="59527"/>
  <c r="FK121" i="59547"/>
  <c r="FJ121" i="59547"/>
  <c r="EV182" i="59547"/>
  <c r="EU221" i="59547"/>
  <c r="CG221" i="59547"/>
  <c r="CH182" i="59547"/>
  <c r="FE221" i="59547"/>
  <c r="FF182" i="59547"/>
  <c r="CQ221" i="59547"/>
  <c r="CR182" i="59547"/>
  <c r="CS182" i="59547"/>
  <c r="EP128" i="59547"/>
  <c r="DY128" i="59547"/>
  <c r="BG128" i="59547"/>
  <c r="BJ128" i="59547"/>
  <c r="BU219" i="59547" s="1"/>
  <c r="BI128" i="59547"/>
  <c r="EB128" i="59547"/>
  <c r="EA128" i="59547"/>
  <c r="ET128" i="59547"/>
  <c r="FH128" i="59547"/>
  <c r="AY128" i="59547"/>
  <c r="BC128" i="59547"/>
  <c r="DK128" i="59547"/>
  <c r="FF128" i="59547"/>
  <c r="DI128" i="59547"/>
  <c r="CN128" i="59547"/>
  <c r="BA128" i="59547"/>
  <c r="DQ128" i="59547"/>
  <c r="CT133" i="59547"/>
  <c r="G133" i="59527"/>
  <c r="BB221" i="59547"/>
  <c r="BC182" i="59547"/>
  <c r="EC126" i="59547"/>
  <c r="I126" i="59527"/>
  <c r="FB121" i="59547"/>
  <c r="CN121" i="59547"/>
  <c r="CM149" i="59547"/>
  <c r="CI221" i="59547"/>
  <c r="CI217" i="59547" s="1"/>
  <c r="CJ182" i="59547"/>
  <c r="AO121" i="59547"/>
  <c r="BF221" i="59547"/>
  <c r="BG182" i="59547"/>
  <c r="BJ121" i="59547"/>
  <c r="BU218" i="59547" s="1"/>
  <c r="BI121" i="59547"/>
  <c r="BH149" i="59547"/>
  <c r="EN121" i="59547"/>
  <c r="EM149" i="59547"/>
  <c r="DN149" i="59547"/>
  <c r="DO121" i="59547"/>
  <c r="CA221" i="59547"/>
  <c r="CB182" i="59547"/>
  <c r="DQ182" i="59547"/>
  <c r="DP221" i="59547"/>
  <c r="EZ182" i="59547"/>
  <c r="EY221" i="59547"/>
  <c r="EX133" i="59547"/>
  <c r="EW128" i="59547"/>
  <c r="AX221" i="59547"/>
  <c r="AY182" i="59547"/>
  <c r="AR221" i="59547"/>
  <c r="AS182" i="59547"/>
  <c r="AT149" i="59547"/>
  <c r="AU121" i="59547"/>
  <c r="CL121" i="59547"/>
  <c r="FJ182" i="59547"/>
  <c r="FK182" i="59547"/>
  <c r="FL182" i="59547" s="1"/>
  <c r="FI221" i="59547"/>
  <c r="BX121" i="59547"/>
  <c r="BW149" i="59547"/>
  <c r="DM182" i="59547"/>
  <c r="DL221" i="59547"/>
  <c r="FC221" i="59547"/>
  <c r="FD182" i="59547"/>
  <c r="DF149" i="59547"/>
  <c r="DG121" i="59547"/>
  <c r="FE149" i="59547"/>
  <c r="FF121" i="59547"/>
  <c r="DH221" i="59547"/>
  <c r="DH217" i="59547" s="1"/>
  <c r="DI182" i="59547"/>
  <c r="EQ221" i="59547"/>
  <c r="ER182" i="59547"/>
  <c r="DO128" i="59547"/>
  <c r="AP221" i="59547"/>
  <c r="AQ182" i="59547"/>
  <c r="AR149" i="59547"/>
  <c r="AS121" i="59547"/>
  <c r="CD121" i="59547"/>
  <c r="FL126" i="59547"/>
  <c r="K126" i="59527"/>
  <c r="CT187" i="59547"/>
  <c r="DE187" i="59547" s="1"/>
  <c r="G187" i="59527"/>
  <c r="ER121" i="59547"/>
  <c r="EQ149" i="59547"/>
  <c r="BK133" i="59547"/>
  <c r="E133" i="59527"/>
  <c r="CS128" i="59547"/>
  <c r="DD219" i="59547" s="1"/>
  <c r="CR128" i="59547"/>
  <c r="BE128" i="59547"/>
  <c r="BD221" i="59547"/>
  <c r="BE182" i="59547"/>
  <c r="BK187" i="59547"/>
  <c r="BV187" i="59547" s="1"/>
  <c r="E187" i="59527"/>
  <c r="DS182" i="59547"/>
  <c r="DR221" i="59547"/>
  <c r="EV121" i="59547"/>
  <c r="EU149" i="59547"/>
  <c r="CH121" i="59547"/>
  <c r="CG149" i="59547"/>
  <c r="EO149" i="59547"/>
  <c r="EP121" i="59547"/>
  <c r="CL133" i="59547"/>
  <c r="CK128" i="59547"/>
  <c r="CM219" i="59547" s="1"/>
  <c r="DX221" i="59547"/>
  <c r="DX217" i="59547" s="1"/>
  <c r="DY182" i="59547"/>
  <c r="FB133" i="59547"/>
  <c r="FA128" i="59547"/>
  <c r="FC219" i="59547" s="1"/>
  <c r="BK126" i="59547"/>
  <c r="E126" i="59527"/>
  <c r="BC121" i="59547"/>
  <c r="BB149" i="59547"/>
  <c r="DJ221" i="59547"/>
  <c r="DK182" i="59547"/>
  <c r="ET121" i="59547"/>
  <c r="ES149" i="59547"/>
  <c r="ES217" i="59547"/>
  <c r="CF121" i="59547"/>
  <c r="CE149" i="59547"/>
  <c r="DT221" i="59547"/>
  <c r="DU182" i="59547"/>
  <c r="FL187" i="59547"/>
  <c r="K187" i="59527"/>
  <c r="FA221" i="59547"/>
  <c r="FB182" i="59547"/>
  <c r="DL149" i="59547"/>
  <c r="DM121" i="59547"/>
  <c r="FD121" i="59547"/>
  <c r="FC149" i="59547"/>
  <c r="CP121" i="59547"/>
  <c r="CO217" i="59547"/>
  <c r="CO149" i="59547"/>
  <c r="EX121" i="59547"/>
  <c r="DU128" i="59547"/>
  <c r="DS128" i="59547"/>
  <c r="FD128" i="59547"/>
  <c r="CF128" i="59547"/>
  <c r="AU128" i="59547"/>
  <c r="DG128" i="59547"/>
  <c r="ER128" i="59547"/>
  <c r="CJ128" i="59547"/>
  <c r="AO133" i="59547"/>
  <c r="AN128" i="59547"/>
  <c r="AP219" i="59547" s="1"/>
  <c r="DW128" i="59547"/>
  <c r="EV128" i="59547"/>
  <c r="BX128" i="59547"/>
  <c r="AS128" i="59547"/>
  <c r="CB128" i="59547"/>
  <c r="CS213" i="59547"/>
  <c r="BJ213" i="59547"/>
  <c r="L42" i="59527"/>
  <c r="U8" i="59527"/>
  <c r="J42" i="59527"/>
  <c r="T8" i="59527"/>
  <c r="S8" i="59527"/>
  <c r="H42" i="59527"/>
  <c r="BK8" i="59547"/>
  <c r="EC8" i="59547"/>
  <c r="CT8" i="59547"/>
  <c r="BK20" i="59547"/>
  <c r="E20" i="59527"/>
  <c r="FL20" i="59547"/>
  <c r="FK94" i="59547"/>
  <c r="K20" i="59527"/>
  <c r="EC20" i="59547"/>
  <c r="EB94" i="59547"/>
  <c r="I20" i="59527"/>
  <c r="CT20" i="59547"/>
  <c r="CS94" i="59547"/>
  <c r="G20" i="59527"/>
  <c r="FL8" i="59547"/>
  <c r="CS40" i="59547"/>
  <c r="CT40" i="59547" s="1"/>
  <c r="EB22" i="59547"/>
  <c r="CS69" i="59547"/>
  <c r="CT69" i="59547" s="1"/>
  <c r="CS22" i="59547"/>
  <c r="CS73" i="59547"/>
  <c r="CT73" i="59547" s="1"/>
  <c r="EB40" i="59547"/>
  <c r="EC40" i="59547" s="1"/>
  <c r="EB80" i="59547"/>
  <c r="EC80" i="59547" s="1"/>
  <c r="EB73" i="59547"/>
  <c r="EC73" i="59547" s="1"/>
  <c r="CS80" i="59547"/>
  <c r="CT80" i="59547" s="1"/>
  <c r="EB69" i="59547"/>
  <c r="EC69" i="59547" s="1"/>
  <c r="FK22" i="59547"/>
  <c r="FK73" i="59547"/>
  <c r="FL73" i="59547" s="1"/>
  <c r="FK69" i="59547"/>
  <c r="FL69" i="59547" s="1"/>
  <c r="FK222" i="59547"/>
  <c r="FK80" i="59547"/>
  <c r="FL80" i="59547" s="1"/>
  <c r="FK40" i="59547"/>
  <c r="FL40" i="59547" s="1"/>
  <c r="EB222" i="59547"/>
  <c r="BJ94" i="59547"/>
  <c r="BJ22" i="59547"/>
  <c r="BJ40" i="59547"/>
  <c r="BK40" i="59547" s="1"/>
  <c r="BJ69" i="59547"/>
  <c r="BK69" i="59547" s="1"/>
  <c r="BJ80" i="59547"/>
  <c r="BK80" i="59547" s="1"/>
  <c r="BJ73" i="59547"/>
  <c r="BK73" i="59547" s="1"/>
  <c r="A7" i="59527"/>
  <c r="AA236" i="59547"/>
  <c r="AA235" i="59547"/>
  <c r="C236" i="59527" s="1"/>
  <c r="AA234" i="59547"/>
  <c r="C235" i="59527" s="1"/>
  <c r="Y233" i="59547"/>
  <c r="W233" i="59547"/>
  <c r="U233" i="59547"/>
  <c r="S233" i="59547"/>
  <c r="Q233" i="59547"/>
  <c r="O233" i="59547"/>
  <c r="M233" i="59547"/>
  <c r="K233" i="59547"/>
  <c r="I233" i="59547"/>
  <c r="G233" i="59547"/>
  <c r="E233" i="59547"/>
  <c r="C233" i="59547"/>
  <c r="AA215" i="59547"/>
  <c r="Y208" i="59547"/>
  <c r="W208" i="59547"/>
  <c r="U208" i="59547"/>
  <c r="S208" i="59547"/>
  <c r="Q208" i="59547"/>
  <c r="O208" i="59547"/>
  <c r="M208" i="59547"/>
  <c r="K208" i="59547"/>
  <c r="I208" i="59547"/>
  <c r="G208" i="59547"/>
  <c r="E208" i="59547"/>
  <c r="C208" i="59547"/>
  <c r="AA208" i="59547"/>
  <c r="AA201" i="59547"/>
  <c r="C201" i="59527" s="1"/>
  <c r="Z201" i="59547"/>
  <c r="X201" i="59547"/>
  <c r="V201" i="59547"/>
  <c r="T201" i="59547"/>
  <c r="R201" i="59547"/>
  <c r="P201" i="59547"/>
  <c r="N201" i="59547"/>
  <c r="L201" i="59547"/>
  <c r="J201" i="59547"/>
  <c r="H201" i="59547"/>
  <c r="F201" i="59547"/>
  <c r="D201" i="59547"/>
  <c r="AA200" i="59547"/>
  <c r="C200" i="59527" s="1"/>
  <c r="Z200" i="59547"/>
  <c r="X200" i="59547"/>
  <c r="V200" i="59547"/>
  <c r="T200" i="59547"/>
  <c r="R200" i="59547"/>
  <c r="P200" i="59547"/>
  <c r="N200" i="59547"/>
  <c r="L200" i="59547"/>
  <c r="J200" i="59547"/>
  <c r="H200" i="59547"/>
  <c r="F200" i="59547"/>
  <c r="D200" i="59547"/>
  <c r="AA199" i="59547"/>
  <c r="C199" i="59527" s="1"/>
  <c r="Z199" i="59547"/>
  <c r="X199" i="59547"/>
  <c r="V199" i="59547"/>
  <c r="T199" i="59547"/>
  <c r="R199" i="59547"/>
  <c r="P199" i="59547"/>
  <c r="N199" i="59547"/>
  <c r="L199" i="59547"/>
  <c r="J199" i="59547"/>
  <c r="H199" i="59547"/>
  <c r="F199" i="59547"/>
  <c r="D199" i="59547"/>
  <c r="AA198" i="59547"/>
  <c r="C198" i="59527" s="1"/>
  <c r="Z198" i="59547"/>
  <c r="X198" i="59547"/>
  <c r="V198" i="59547"/>
  <c r="T198" i="59547"/>
  <c r="R198" i="59547"/>
  <c r="P198" i="59547"/>
  <c r="N198" i="59547"/>
  <c r="L198" i="59547"/>
  <c r="J198" i="59547"/>
  <c r="H198" i="59547"/>
  <c r="F198" i="59547"/>
  <c r="D198" i="59547"/>
  <c r="AA197" i="59547"/>
  <c r="C197" i="59527" s="1"/>
  <c r="Z197" i="59547"/>
  <c r="X197" i="59547"/>
  <c r="V197" i="59547"/>
  <c r="T197" i="59547"/>
  <c r="R197" i="59547"/>
  <c r="P197" i="59547"/>
  <c r="N197" i="59547"/>
  <c r="L197" i="59547"/>
  <c r="J197" i="59547"/>
  <c r="H197" i="59547"/>
  <c r="F197" i="59547"/>
  <c r="D197" i="59547"/>
  <c r="Y196" i="59547"/>
  <c r="AA196" i="59547" s="1"/>
  <c r="W196" i="59547"/>
  <c r="X196" i="59547" s="1"/>
  <c r="U196" i="59547"/>
  <c r="S196" i="59547"/>
  <c r="T196" i="59547" s="1"/>
  <c r="Q196" i="59547"/>
  <c r="O196" i="59547"/>
  <c r="P196" i="59547" s="1"/>
  <c r="M196" i="59547"/>
  <c r="K196" i="59547"/>
  <c r="L196" i="59547" s="1"/>
  <c r="I196" i="59547"/>
  <c r="G196" i="59547"/>
  <c r="H196" i="59547" s="1"/>
  <c r="E196" i="59547"/>
  <c r="C196" i="59547"/>
  <c r="C222" i="59547" s="1"/>
  <c r="AA194" i="59547"/>
  <c r="C194" i="59527" s="1"/>
  <c r="Z194" i="59547"/>
  <c r="X194" i="59547"/>
  <c r="V194" i="59547"/>
  <c r="T194" i="59547"/>
  <c r="R194" i="59547"/>
  <c r="P194" i="59547"/>
  <c r="N194" i="59547"/>
  <c r="L194" i="59547"/>
  <c r="J194" i="59547"/>
  <c r="H194" i="59547"/>
  <c r="F194" i="59547"/>
  <c r="D194" i="59547"/>
  <c r="AA193" i="59547"/>
  <c r="C193" i="59527" s="1"/>
  <c r="Z193" i="59547"/>
  <c r="X193" i="59547"/>
  <c r="V193" i="59547"/>
  <c r="T193" i="59547"/>
  <c r="R193" i="59547"/>
  <c r="P193" i="59547"/>
  <c r="N193" i="59547"/>
  <c r="L193" i="59547"/>
  <c r="J193" i="59547"/>
  <c r="H193" i="59547"/>
  <c r="F193" i="59547"/>
  <c r="D193" i="59547"/>
  <c r="AA192" i="59547"/>
  <c r="C192" i="59527" s="1"/>
  <c r="Z192" i="59547"/>
  <c r="X192" i="59547"/>
  <c r="V192" i="59547"/>
  <c r="T192" i="59547"/>
  <c r="R192" i="59547"/>
  <c r="P192" i="59547"/>
  <c r="N192" i="59547"/>
  <c r="L192" i="59547"/>
  <c r="J192" i="59547"/>
  <c r="H192" i="59547"/>
  <c r="F192" i="59547"/>
  <c r="D192" i="59547"/>
  <c r="AA191" i="59547"/>
  <c r="C191" i="59527" s="1"/>
  <c r="Z191" i="59547"/>
  <c r="X191" i="59547"/>
  <c r="V191" i="59547"/>
  <c r="T191" i="59547"/>
  <c r="R191" i="59547"/>
  <c r="P191" i="59547"/>
  <c r="N191" i="59547"/>
  <c r="L191" i="59547"/>
  <c r="J191" i="59547"/>
  <c r="H191" i="59547"/>
  <c r="F191" i="59547"/>
  <c r="D191" i="59547"/>
  <c r="AA190" i="59547"/>
  <c r="C190" i="59527" s="1"/>
  <c r="Y189" i="59547"/>
  <c r="W189" i="59547"/>
  <c r="U189" i="59547"/>
  <c r="S189" i="59547"/>
  <c r="Q189" i="59547"/>
  <c r="O189" i="59547"/>
  <c r="M189" i="59547"/>
  <c r="K189" i="59547"/>
  <c r="I189" i="59547"/>
  <c r="G189" i="59547"/>
  <c r="E189" i="59547"/>
  <c r="C189" i="59547"/>
  <c r="AA186" i="59547"/>
  <c r="C186" i="59527" s="1"/>
  <c r="Z186" i="59547"/>
  <c r="X186" i="59547"/>
  <c r="V186" i="59547"/>
  <c r="T186" i="59547"/>
  <c r="R186" i="59547"/>
  <c r="P186" i="59547"/>
  <c r="N186" i="59547"/>
  <c r="L186" i="59547"/>
  <c r="J186" i="59547"/>
  <c r="H186" i="59547"/>
  <c r="F186" i="59547"/>
  <c r="D186" i="59547"/>
  <c r="AA185" i="59547"/>
  <c r="C185" i="59527" s="1"/>
  <c r="Z185" i="59547"/>
  <c r="X185" i="59547"/>
  <c r="V185" i="59547"/>
  <c r="T185" i="59547"/>
  <c r="R185" i="59547"/>
  <c r="P185" i="59547"/>
  <c r="N185" i="59547"/>
  <c r="L185" i="59547"/>
  <c r="J185" i="59547"/>
  <c r="H185" i="59547"/>
  <c r="F185" i="59547"/>
  <c r="D185" i="59547"/>
  <c r="AA184" i="59547"/>
  <c r="C184" i="59527" s="1"/>
  <c r="Z184" i="59547"/>
  <c r="X184" i="59547"/>
  <c r="V184" i="59547"/>
  <c r="T184" i="59547"/>
  <c r="R184" i="59547"/>
  <c r="P184" i="59547"/>
  <c r="N184" i="59547"/>
  <c r="L184" i="59547"/>
  <c r="J184" i="59547"/>
  <c r="H184" i="59547"/>
  <c r="F184" i="59547"/>
  <c r="D184" i="59547"/>
  <c r="AA183" i="59547"/>
  <c r="C183" i="59527" s="1"/>
  <c r="Z183" i="59547"/>
  <c r="X183" i="59547"/>
  <c r="V183" i="59547"/>
  <c r="T183" i="59547"/>
  <c r="R183" i="59547"/>
  <c r="P183" i="59547"/>
  <c r="N183" i="59547"/>
  <c r="L183" i="59547"/>
  <c r="J183" i="59547"/>
  <c r="H183" i="59547"/>
  <c r="F183" i="59547"/>
  <c r="D183" i="59547"/>
  <c r="AA180" i="59547"/>
  <c r="C180" i="59527" s="1"/>
  <c r="Z180" i="59547"/>
  <c r="X180" i="59547"/>
  <c r="V180" i="59547"/>
  <c r="T180" i="59547"/>
  <c r="R180" i="59547"/>
  <c r="P180" i="59547"/>
  <c r="N180" i="59547"/>
  <c r="L180" i="59547"/>
  <c r="J180" i="59547"/>
  <c r="H180" i="59547"/>
  <c r="F180" i="59547"/>
  <c r="D180" i="59547"/>
  <c r="AA179" i="59547"/>
  <c r="C179" i="59527" s="1"/>
  <c r="Z179" i="59547"/>
  <c r="X179" i="59547"/>
  <c r="V179" i="59547"/>
  <c r="T179" i="59547"/>
  <c r="R179" i="59547"/>
  <c r="P179" i="59547"/>
  <c r="N179" i="59547"/>
  <c r="L179" i="59547"/>
  <c r="J179" i="59547"/>
  <c r="H179" i="59547"/>
  <c r="F179" i="59547"/>
  <c r="D179" i="59547"/>
  <c r="AA178" i="59547"/>
  <c r="C178" i="59527" s="1"/>
  <c r="Z178" i="59547"/>
  <c r="X178" i="59547"/>
  <c r="V178" i="59547"/>
  <c r="T178" i="59547"/>
  <c r="R178" i="59547"/>
  <c r="P178" i="59547"/>
  <c r="N178" i="59547"/>
  <c r="L178" i="59547"/>
  <c r="J178" i="59547"/>
  <c r="H178" i="59547"/>
  <c r="F178" i="59547"/>
  <c r="D178" i="59547"/>
  <c r="AA177" i="59547"/>
  <c r="C177" i="59527" s="1"/>
  <c r="Z177" i="59547"/>
  <c r="X177" i="59547"/>
  <c r="V177" i="59547"/>
  <c r="T177" i="59547"/>
  <c r="R177" i="59547"/>
  <c r="P177" i="59547"/>
  <c r="N177" i="59547"/>
  <c r="L177" i="59547"/>
  <c r="J177" i="59547"/>
  <c r="H177" i="59547"/>
  <c r="F177" i="59547"/>
  <c r="D177" i="59547"/>
  <c r="AA176" i="59547"/>
  <c r="C176" i="59527" s="1"/>
  <c r="Z176" i="59547"/>
  <c r="X176" i="59547"/>
  <c r="V176" i="59547"/>
  <c r="T176" i="59547"/>
  <c r="R176" i="59547"/>
  <c r="P176" i="59547"/>
  <c r="N176" i="59547"/>
  <c r="L176" i="59547"/>
  <c r="J176" i="59547"/>
  <c r="H176" i="59547"/>
  <c r="F176" i="59547"/>
  <c r="D176" i="59547"/>
  <c r="Y175" i="59547"/>
  <c r="AA175" i="59547" s="1"/>
  <c r="W175" i="59547"/>
  <c r="U175" i="59547"/>
  <c r="S175" i="59547"/>
  <c r="Q175" i="59547"/>
  <c r="O175" i="59547"/>
  <c r="M175" i="59547"/>
  <c r="K175" i="59547"/>
  <c r="I175" i="59547"/>
  <c r="G175" i="59547"/>
  <c r="E175" i="59547"/>
  <c r="C175" i="59547"/>
  <c r="C214" i="59547" s="1"/>
  <c r="AA173" i="59547"/>
  <c r="D173" i="59547"/>
  <c r="AA172" i="59547"/>
  <c r="D172" i="59547"/>
  <c r="AA171" i="59547"/>
  <c r="D171" i="59547"/>
  <c r="AA170" i="59547"/>
  <c r="D170" i="59547"/>
  <c r="AA166" i="59547"/>
  <c r="C166" i="59527" s="1"/>
  <c r="Z166" i="59547"/>
  <c r="X166" i="59547"/>
  <c r="V166" i="59547"/>
  <c r="T166" i="59547"/>
  <c r="R166" i="59547"/>
  <c r="P166" i="59547"/>
  <c r="N166" i="59547"/>
  <c r="L166" i="59547"/>
  <c r="J166" i="59547"/>
  <c r="H166" i="59547"/>
  <c r="F166" i="59547"/>
  <c r="D166" i="59547"/>
  <c r="AA165" i="59547"/>
  <c r="C165" i="59527" s="1"/>
  <c r="Z165" i="59547"/>
  <c r="X165" i="59547"/>
  <c r="V165" i="59547"/>
  <c r="T165" i="59547"/>
  <c r="R165" i="59547"/>
  <c r="P165" i="59547"/>
  <c r="N165" i="59547"/>
  <c r="L165" i="59547"/>
  <c r="J165" i="59547"/>
  <c r="H165" i="59547"/>
  <c r="F165" i="59547"/>
  <c r="D165" i="59547"/>
  <c r="AA164" i="59547"/>
  <c r="C164" i="59527" s="1"/>
  <c r="Z164" i="59547"/>
  <c r="X164" i="59547"/>
  <c r="V164" i="59547"/>
  <c r="T164" i="59547"/>
  <c r="R164" i="59547"/>
  <c r="P164" i="59547"/>
  <c r="N164" i="59547"/>
  <c r="L164" i="59547"/>
  <c r="J164" i="59547"/>
  <c r="H164" i="59547"/>
  <c r="F164" i="59547"/>
  <c r="D164" i="59547"/>
  <c r="AA163" i="59547"/>
  <c r="C163" i="59527" s="1"/>
  <c r="Z163" i="59547"/>
  <c r="X163" i="59547"/>
  <c r="V163" i="59547"/>
  <c r="T163" i="59547"/>
  <c r="R163" i="59547"/>
  <c r="P163" i="59547"/>
  <c r="N163" i="59547"/>
  <c r="L163" i="59547"/>
  <c r="J163" i="59547"/>
  <c r="H163" i="59547"/>
  <c r="F163" i="59547"/>
  <c r="D163" i="59547"/>
  <c r="AA162" i="59547"/>
  <c r="C162" i="59527" s="1"/>
  <c r="Z162" i="59547"/>
  <c r="X162" i="59547"/>
  <c r="V162" i="59547"/>
  <c r="T162" i="59547"/>
  <c r="R162" i="59547"/>
  <c r="P162" i="59547"/>
  <c r="N162" i="59547"/>
  <c r="L162" i="59547"/>
  <c r="J162" i="59547"/>
  <c r="H162" i="59547"/>
  <c r="F162" i="59547"/>
  <c r="D162" i="59547"/>
  <c r="Y161" i="59547"/>
  <c r="W161" i="59547"/>
  <c r="X161" i="59547" s="1"/>
  <c r="U161" i="59547"/>
  <c r="V161" i="59547" s="1"/>
  <c r="S161" i="59547"/>
  <c r="T161" i="59547" s="1"/>
  <c r="Q161" i="59547"/>
  <c r="R161" i="59547" s="1"/>
  <c r="O161" i="59547"/>
  <c r="P161" i="59547" s="1"/>
  <c r="M161" i="59547"/>
  <c r="N161" i="59547" s="1"/>
  <c r="K161" i="59547"/>
  <c r="L161" i="59547" s="1"/>
  <c r="I161" i="59547"/>
  <c r="J161" i="59547" s="1"/>
  <c r="G161" i="59547"/>
  <c r="H161" i="59547" s="1"/>
  <c r="E161" i="59547"/>
  <c r="F161" i="59547" s="1"/>
  <c r="C161" i="59547"/>
  <c r="D161" i="59547" s="1"/>
  <c r="AA159" i="59547"/>
  <c r="C159" i="59527" s="1"/>
  <c r="Z159" i="59547"/>
  <c r="X159" i="59547"/>
  <c r="V159" i="59547"/>
  <c r="T159" i="59547"/>
  <c r="R159" i="59547"/>
  <c r="P159" i="59547"/>
  <c r="N159" i="59547"/>
  <c r="L159" i="59547"/>
  <c r="J159" i="59547"/>
  <c r="H159" i="59547"/>
  <c r="F159" i="59547"/>
  <c r="D159" i="59547"/>
  <c r="AA158" i="59547"/>
  <c r="C158" i="59527" s="1"/>
  <c r="Z158" i="59547"/>
  <c r="X158" i="59547"/>
  <c r="V158" i="59547"/>
  <c r="T158" i="59547"/>
  <c r="R158" i="59547"/>
  <c r="P158" i="59547"/>
  <c r="N158" i="59547"/>
  <c r="L158" i="59547"/>
  <c r="J158" i="59547"/>
  <c r="H158" i="59547"/>
  <c r="F158" i="59547"/>
  <c r="D158" i="59547"/>
  <c r="AA157" i="59547"/>
  <c r="C157" i="59527" s="1"/>
  <c r="Z157" i="59547"/>
  <c r="X157" i="59547"/>
  <c r="V157" i="59547"/>
  <c r="T157" i="59547"/>
  <c r="R157" i="59547"/>
  <c r="P157" i="59547"/>
  <c r="N157" i="59547"/>
  <c r="L157" i="59547"/>
  <c r="J157" i="59547"/>
  <c r="H157" i="59547"/>
  <c r="F157" i="59547"/>
  <c r="D157" i="59547"/>
  <c r="AA156" i="59547"/>
  <c r="C156" i="59527" s="1"/>
  <c r="Z156" i="59547"/>
  <c r="X156" i="59547"/>
  <c r="V156" i="59547"/>
  <c r="T156" i="59547"/>
  <c r="R156" i="59547"/>
  <c r="P156" i="59547"/>
  <c r="N156" i="59547"/>
  <c r="L156" i="59547"/>
  <c r="J156" i="59547"/>
  <c r="H156" i="59547"/>
  <c r="F156" i="59547"/>
  <c r="D156" i="59547"/>
  <c r="AA155" i="59547"/>
  <c r="C155" i="59527" s="1"/>
  <c r="Y154" i="59547"/>
  <c r="Z155" i="59547" s="1"/>
  <c r="W154" i="59547"/>
  <c r="X155" i="59547" s="1"/>
  <c r="U154" i="59547"/>
  <c r="V155" i="59547" s="1"/>
  <c r="S154" i="59547"/>
  <c r="T155" i="59547" s="1"/>
  <c r="Q154" i="59547"/>
  <c r="R155" i="59547" s="1"/>
  <c r="O154" i="59547"/>
  <c r="P155" i="59547" s="1"/>
  <c r="M154" i="59547"/>
  <c r="N155" i="59547" s="1"/>
  <c r="K154" i="59547"/>
  <c r="L155" i="59547" s="1"/>
  <c r="I154" i="59547"/>
  <c r="J155" i="59547" s="1"/>
  <c r="G154" i="59547"/>
  <c r="H155" i="59547" s="1"/>
  <c r="E154" i="59547"/>
  <c r="C154" i="59547"/>
  <c r="AA152" i="59547"/>
  <c r="Y152" i="59547"/>
  <c r="W152" i="59547"/>
  <c r="U152" i="59547"/>
  <c r="S152" i="59547"/>
  <c r="Q152" i="59547"/>
  <c r="O152" i="59547"/>
  <c r="M152" i="59547"/>
  <c r="K152" i="59547"/>
  <c r="I152" i="59547"/>
  <c r="G152" i="59547"/>
  <c r="E152" i="59547"/>
  <c r="C152" i="59547"/>
  <c r="Y151" i="59547"/>
  <c r="W151" i="59547"/>
  <c r="U151" i="59547"/>
  <c r="S151" i="59547"/>
  <c r="Q151" i="59547"/>
  <c r="O151" i="59547"/>
  <c r="M151" i="59547"/>
  <c r="K151" i="59547"/>
  <c r="I151" i="59547"/>
  <c r="G151" i="59547"/>
  <c r="E151" i="59547"/>
  <c r="C151" i="59547"/>
  <c r="AA147" i="59547"/>
  <c r="Z147" i="59547"/>
  <c r="X147" i="59547"/>
  <c r="V147" i="59547"/>
  <c r="T147" i="59547"/>
  <c r="R147" i="59547"/>
  <c r="P147" i="59547"/>
  <c r="N147" i="59547"/>
  <c r="L147" i="59547"/>
  <c r="J147" i="59547"/>
  <c r="H147" i="59547"/>
  <c r="F147" i="59547"/>
  <c r="D147" i="59547"/>
  <c r="AA146" i="59547"/>
  <c r="Z146" i="59547"/>
  <c r="X146" i="59547"/>
  <c r="V146" i="59547"/>
  <c r="T146" i="59547"/>
  <c r="R146" i="59547"/>
  <c r="P146" i="59547"/>
  <c r="N146" i="59547"/>
  <c r="L146" i="59547"/>
  <c r="J146" i="59547"/>
  <c r="H146" i="59547"/>
  <c r="F146" i="59547"/>
  <c r="D146" i="59547"/>
  <c r="AA145" i="59547"/>
  <c r="Z145" i="59547"/>
  <c r="X145" i="59547"/>
  <c r="V145" i="59547"/>
  <c r="T145" i="59547"/>
  <c r="R145" i="59547"/>
  <c r="P145" i="59547"/>
  <c r="N145" i="59547"/>
  <c r="L145" i="59547"/>
  <c r="J145" i="59547"/>
  <c r="H145" i="59547"/>
  <c r="F145" i="59547"/>
  <c r="D145" i="59547"/>
  <c r="AA144" i="59547"/>
  <c r="Z144" i="59547"/>
  <c r="X144" i="59547"/>
  <c r="V144" i="59547"/>
  <c r="T144" i="59547"/>
  <c r="R144" i="59547"/>
  <c r="P144" i="59547"/>
  <c r="N144" i="59547"/>
  <c r="L144" i="59547"/>
  <c r="J144" i="59547"/>
  <c r="H144" i="59547"/>
  <c r="F144" i="59547"/>
  <c r="D144" i="59547"/>
  <c r="AA143" i="59547"/>
  <c r="Z143" i="59547"/>
  <c r="X143" i="59547"/>
  <c r="V143" i="59547"/>
  <c r="T143" i="59547"/>
  <c r="R143" i="59547"/>
  <c r="P143" i="59547"/>
  <c r="N143" i="59547"/>
  <c r="L143" i="59547"/>
  <c r="J143" i="59547"/>
  <c r="H143" i="59547"/>
  <c r="F143" i="59547"/>
  <c r="D143" i="59547"/>
  <c r="Y142" i="59547"/>
  <c r="W142" i="59547"/>
  <c r="X142" i="59547" s="1"/>
  <c r="U142" i="59547"/>
  <c r="V142" i="59547" s="1"/>
  <c r="S142" i="59547"/>
  <c r="T142" i="59547" s="1"/>
  <c r="Q142" i="59547"/>
  <c r="R142" i="59547" s="1"/>
  <c r="O142" i="59547"/>
  <c r="P142" i="59547" s="1"/>
  <c r="M142" i="59547"/>
  <c r="N142" i="59547" s="1"/>
  <c r="K142" i="59547"/>
  <c r="L142" i="59547" s="1"/>
  <c r="I142" i="59547"/>
  <c r="J142" i="59547" s="1"/>
  <c r="G142" i="59547"/>
  <c r="H142" i="59547" s="1"/>
  <c r="E142" i="59547"/>
  <c r="F142" i="59547" s="1"/>
  <c r="C142" i="59547"/>
  <c r="C220" i="59547" s="1"/>
  <c r="AA140" i="59547"/>
  <c r="Z140" i="59547"/>
  <c r="X140" i="59547"/>
  <c r="V140" i="59547"/>
  <c r="T140" i="59547"/>
  <c r="R140" i="59547"/>
  <c r="P140" i="59547"/>
  <c r="N140" i="59547"/>
  <c r="L140" i="59547"/>
  <c r="J140" i="59547"/>
  <c r="H140" i="59547"/>
  <c r="F140" i="59547"/>
  <c r="D140" i="59547"/>
  <c r="AA139" i="59547"/>
  <c r="Z139" i="59547"/>
  <c r="X139" i="59547"/>
  <c r="V139" i="59547"/>
  <c r="T139" i="59547"/>
  <c r="R139" i="59547"/>
  <c r="P139" i="59547"/>
  <c r="N139" i="59547"/>
  <c r="L139" i="59547"/>
  <c r="J139" i="59547"/>
  <c r="H139" i="59547"/>
  <c r="F139" i="59547"/>
  <c r="D139" i="59547"/>
  <c r="AA138" i="59547"/>
  <c r="Z138" i="59547"/>
  <c r="X138" i="59547"/>
  <c r="V138" i="59547"/>
  <c r="T138" i="59547"/>
  <c r="R138" i="59547"/>
  <c r="P138" i="59547"/>
  <c r="N138" i="59547"/>
  <c r="L138" i="59547"/>
  <c r="J138" i="59547"/>
  <c r="H138" i="59547"/>
  <c r="F138" i="59547"/>
  <c r="D138" i="59547"/>
  <c r="AA137" i="59547"/>
  <c r="Z137" i="59547"/>
  <c r="X137" i="59547"/>
  <c r="V137" i="59547"/>
  <c r="T137" i="59547"/>
  <c r="R137" i="59547"/>
  <c r="P137" i="59547"/>
  <c r="N137" i="59547"/>
  <c r="L137" i="59547"/>
  <c r="J137" i="59547"/>
  <c r="H137" i="59547"/>
  <c r="F137" i="59547"/>
  <c r="D137" i="59547"/>
  <c r="AA136" i="59547"/>
  <c r="Z136" i="59547"/>
  <c r="X136" i="59547"/>
  <c r="V136" i="59547"/>
  <c r="T136" i="59547"/>
  <c r="R136" i="59547"/>
  <c r="P136" i="59547"/>
  <c r="N136" i="59547"/>
  <c r="L136" i="59547"/>
  <c r="J136" i="59547"/>
  <c r="H136" i="59547"/>
  <c r="F136" i="59547"/>
  <c r="Y135" i="59547"/>
  <c r="AA135" i="59547" s="1"/>
  <c r="W135" i="59547"/>
  <c r="U135" i="59547"/>
  <c r="S135" i="59547"/>
  <c r="Q135" i="59547"/>
  <c r="O135" i="59547"/>
  <c r="M135" i="59547"/>
  <c r="K135" i="59547"/>
  <c r="I135" i="59547"/>
  <c r="G135" i="59547"/>
  <c r="E135" i="59547"/>
  <c r="C135" i="59547"/>
  <c r="D136" i="59547" s="1"/>
  <c r="AA132" i="59547"/>
  <c r="Z132" i="59547"/>
  <c r="X132" i="59547"/>
  <c r="V132" i="59547"/>
  <c r="T132" i="59547"/>
  <c r="R132" i="59547"/>
  <c r="P132" i="59547"/>
  <c r="N132" i="59547"/>
  <c r="L132" i="59547"/>
  <c r="J132" i="59547"/>
  <c r="H132" i="59547"/>
  <c r="F132" i="59547"/>
  <c r="D132" i="59547"/>
  <c r="AA131" i="59547"/>
  <c r="Z131" i="59547"/>
  <c r="X131" i="59547"/>
  <c r="V131" i="59547"/>
  <c r="T131" i="59547"/>
  <c r="R131" i="59547"/>
  <c r="P131" i="59547"/>
  <c r="N131" i="59547"/>
  <c r="L131" i="59547"/>
  <c r="J131" i="59547"/>
  <c r="H131" i="59547"/>
  <c r="F131" i="59547"/>
  <c r="D131" i="59547"/>
  <c r="AA130" i="59547"/>
  <c r="Z130" i="59547"/>
  <c r="X130" i="59547"/>
  <c r="V130" i="59547"/>
  <c r="T130" i="59547"/>
  <c r="R130" i="59547"/>
  <c r="P130" i="59547"/>
  <c r="N130" i="59547"/>
  <c r="L130" i="59547"/>
  <c r="J130" i="59547"/>
  <c r="H130" i="59547"/>
  <c r="F130" i="59547"/>
  <c r="D130" i="59547"/>
  <c r="AA129" i="59547"/>
  <c r="Z129" i="59547"/>
  <c r="X129" i="59547"/>
  <c r="V129" i="59547"/>
  <c r="T129" i="59547"/>
  <c r="R129" i="59547"/>
  <c r="P129" i="59547"/>
  <c r="N129" i="59547"/>
  <c r="L129" i="59547"/>
  <c r="J129" i="59547"/>
  <c r="H129" i="59547"/>
  <c r="F129" i="59547"/>
  <c r="D129" i="59547"/>
  <c r="AA125" i="59547"/>
  <c r="Z125" i="59547"/>
  <c r="X125" i="59547"/>
  <c r="V125" i="59547"/>
  <c r="T125" i="59547"/>
  <c r="R125" i="59547"/>
  <c r="P125" i="59547"/>
  <c r="N125" i="59547"/>
  <c r="L125" i="59547"/>
  <c r="J125" i="59547"/>
  <c r="H125" i="59547"/>
  <c r="F125" i="59547"/>
  <c r="D125" i="59547"/>
  <c r="AA124" i="59547"/>
  <c r="Z124" i="59547"/>
  <c r="X124" i="59547"/>
  <c r="V124" i="59547"/>
  <c r="T124" i="59547"/>
  <c r="R124" i="59547"/>
  <c r="P124" i="59547"/>
  <c r="N124" i="59547"/>
  <c r="L124" i="59547"/>
  <c r="J124" i="59547"/>
  <c r="H124" i="59547"/>
  <c r="F124" i="59547"/>
  <c r="D124" i="59547"/>
  <c r="AA123" i="59547"/>
  <c r="Z123" i="59547"/>
  <c r="X123" i="59547"/>
  <c r="V123" i="59547"/>
  <c r="T123" i="59547"/>
  <c r="R123" i="59547"/>
  <c r="P123" i="59547"/>
  <c r="N123" i="59547"/>
  <c r="L123" i="59547"/>
  <c r="J123" i="59547"/>
  <c r="H123" i="59547"/>
  <c r="F123" i="59547"/>
  <c r="D123" i="59547"/>
  <c r="AA122" i="59547"/>
  <c r="Z122" i="59547"/>
  <c r="X122" i="59547"/>
  <c r="V122" i="59547"/>
  <c r="T122" i="59547"/>
  <c r="R122" i="59547"/>
  <c r="P122" i="59547"/>
  <c r="N122" i="59547"/>
  <c r="L122" i="59547"/>
  <c r="J122" i="59547"/>
  <c r="H122" i="59547"/>
  <c r="F122" i="59547"/>
  <c r="D122" i="59547"/>
  <c r="AA119" i="59547"/>
  <c r="D119" i="59547"/>
  <c r="AA118" i="59547"/>
  <c r="Z118" i="59547"/>
  <c r="X118" i="59547"/>
  <c r="V118" i="59547"/>
  <c r="T118" i="59547"/>
  <c r="R118" i="59547"/>
  <c r="P118" i="59547"/>
  <c r="N118" i="59547"/>
  <c r="L118" i="59547"/>
  <c r="J118" i="59547"/>
  <c r="H118" i="59547"/>
  <c r="F118" i="59547"/>
  <c r="D118" i="59547"/>
  <c r="AA117" i="59547"/>
  <c r="Z117" i="59547"/>
  <c r="X117" i="59547"/>
  <c r="V117" i="59547"/>
  <c r="T117" i="59547"/>
  <c r="R117" i="59547"/>
  <c r="P117" i="59547"/>
  <c r="N117" i="59547"/>
  <c r="L117" i="59547"/>
  <c r="J117" i="59547"/>
  <c r="H117" i="59547"/>
  <c r="F117" i="59547"/>
  <c r="D117" i="59547"/>
  <c r="AA116" i="59547"/>
  <c r="Z116" i="59547"/>
  <c r="X116" i="59547"/>
  <c r="V116" i="59547"/>
  <c r="T116" i="59547"/>
  <c r="R116" i="59547"/>
  <c r="P116" i="59547"/>
  <c r="N116" i="59547"/>
  <c r="L116" i="59547"/>
  <c r="J116" i="59547"/>
  <c r="H116" i="59547"/>
  <c r="F116" i="59547"/>
  <c r="D116" i="59547"/>
  <c r="AA115" i="59547"/>
  <c r="Z115" i="59547"/>
  <c r="X115" i="59547"/>
  <c r="V115" i="59547"/>
  <c r="T115" i="59547"/>
  <c r="R115" i="59547"/>
  <c r="P115" i="59547"/>
  <c r="N115" i="59547"/>
  <c r="L115" i="59547"/>
  <c r="J115" i="59547"/>
  <c r="H115" i="59547"/>
  <c r="F115" i="59547"/>
  <c r="D115" i="59547"/>
  <c r="Y114" i="59547"/>
  <c r="W114" i="59547"/>
  <c r="U114" i="59547"/>
  <c r="S114" i="59547"/>
  <c r="Q114" i="59547"/>
  <c r="O114" i="59547"/>
  <c r="M114" i="59547"/>
  <c r="K114" i="59547"/>
  <c r="I114" i="59547"/>
  <c r="G114" i="59547"/>
  <c r="E114" i="59547"/>
  <c r="C114" i="59547"/>
  <c r="AA112" i="59547"/>
  <c r="AA111" i="59547"/>
  <c r="Z111" i="59547"/>
  <c r="X111" i="59547"/>
  <c r="V111" i="59547"/>
  <c r="T111" i="59547"/>
  <c r="R111" i="59547"/>
  <c r="P111" i="59547"/>
  <c r="N111" i="59547"/>
  <c r="L111" i="59547"/>
  <c r="J111" i="59547"/>
  <c r="H111" i="59547"/>
  <c r="F111" i="59547"/>
  <c r="D111" i="59547"/>
  <c r="AA110" i="59547"/>
  <c r="Z110" i="59547"/>
  <c r="X110" i="59547"/>
  <c r="V110" i="59547"/>
  <c r="T110" i="59547"/>
  <c r="R110" i="59547"/>
  <c r="P110" i="59547"/>
  <c r="N110" i="59547"/>
  <c r="L110" i="59547"/>
  <c r="J110" i="59547"/>
  <c r="H110" i="59547"/>
  <c r="F110" i="59547"/>
  <c r="D110" i="59547"/>
  <c r="AA109" i="59547"/>
  <c r="AA108" i="59547"/>
  <c r="Z108" i="59547"/>
  <c r="X108" i="59547"/>
  <c r="V108" i="59547"/>
  <c r="T108" i="59547"/>
  <c r="R108" i="59547"/>
  <c r="P108" i="59547"/>
  <c r="N108" i="59547"/>
  <c r="L108" i="59547"/>
  <c r="J108" i="59547"/>
  <c r="H108" i="59547"/>
  <c r="F108" i="59547"/>
  <c r="D108" i="59547"/>
  <c r="Y107" i="59547"/>
  <c r="W107" i="59547"/>
  <c r="U107" i="59547"/>
  <c r="S107" i="59547"/>
  <c r="Q107" i="59547"/>
  <c r="O107" i="59547"/>
  <c r="M107" i="59547"/>
  <c r="K107" i="59547"/>
  <c r="I107" i="59547"/>
  <c r="G107" i="59547"/>
  <c r="E107" i="59547"/>
  <c r="C107" i="59547"/>
  <c r="D109" i="59547" s="1"/>
  <c r="AA105" i="59547"/>
  <c r="AA104" i="59547"/>
  <c r="Z104" i="59547"/>
  <c r="X104" i="59547"/>
  <c r="V104" i="59547"/>
  <c r="T104" i="59547"/>
  <c r="R104" i="59547"/>
  <c r="P104" i="59547"/>
  <c r="N104" i="59547"/>
  <c r="L104" i="59547"/>
  <c r="J104" i="59547"/>
  <c r="H104" i="59547"/>
  <c r="F104" i="59547"/>
  <c r="D104" i="59547"/>
  <c r="AA103" i="59547"/>
  <c r="Z103" i="59547"/>
  <c r="X103" i="59547"/>
  <c r="V103" i="59547"/>
  <c r="T103" i="59547"/>
  <c r="R103" i="59547"/>
  <c r="P103" i="59547"/>
  <c r="N103" i="59547"/>
  <c r="L103" i="59547"/>
  <c r="J103" i="59547"/>
  <c r="H103" i="59547"/>
  <c r="F103" i="59547"/>
  <c r="D103" i="59547"/>
  <c r="AA102" i="59547"/>
  <c r="AA101" i="59547"/>
  <c r="Z101" i="59547"/>
  <c r="X101" i="59547"/>
  <c r="V101" i="59547"/>
  <c r="T101" i="59547"/>
  <c r="R101" i="59547"/>
  <c r="P101" i="59547"/>
  <c r="N101" i="59547"/>
  <c r="L101" i="59547"/>
  <c r="J101" i="59547"/>
  <c r="H101" i="59547"/>
  <c r="F101" i="59547"/>
  <c r="D101" i="59547"/>
  <c r="Y100" i="59547"/>
  <c r="W100" i="59547"/>
  <c r="U100" i="59547"/>
  <c r="S100" i="59547"/>
  <c r="Q100" i="59547"/>
  <c r="O100" i="59547"/>
  <c r="M100" i="59547"/>
  <c r="K100" i="59547"/>
  <c r="I100" i="59547"/>
  <c r="G100" i="59547"/>
  <c r="E100" i="59547"/>
  <c r="C100" i="59547"/>
  <c r="AA98" i="59547"/>
  <c r="Y98" i="59547"/>
  <c r="W98" i="59547"/>
  <c r="U98" i="59547"/>
  <c r="S98" i="59547"/>
  <c r="Q98" i="59547"/>
  <c r="O98" i="59547"/>
  <c r="M98" i="59547"/>
  <c r="K98" i="59547"/>
  <c r="I98" i="59547"/>
  <c r="G98" i="59547"/>
  <c r="E98" i="59547"/>
  <c r="C98" i="59547"/>
  <c r="Y97" i="59547"/>
  <c r="W97" i="59547"/>
  <c r="U97" i="59547"/>
  <c r="S97" i="59547"/>
  <c r="Q97" i="59547"/>
  <c r="O97" i="59547"/>
  <c r="M97" i="59547"/>
  <c r="K97" i="59547"/>
  <c r="I97" i="59547"/>
  <c r="G97" i="59547"/>
  <c r="E97" i="59547"/>
  <c r="C97" i="59547"/>
  <c r="AA97" i="59547"/>
  <c r="AA89" i="59547"/>
  <c r="C89" i="59527" s="1"/>
  <c r="D89" i="59547"/>
  <c r="AA88" i="59547"/>
  <c r="C88" i="59527" s="1"/>
  <c r="D88" i="59547"/>
  <c r="AA84" i="59547"/>
  <c r="D84" i="59547"/>
  <c r="AA83" i="59547"/>
  <c r="C83" i="59527" s="1"/>
  <c r="D83" i="59547"/>
  <c r="AA78" i="59547"/>
  <c r="D78" i="59547"/>
  <c r="AA77" i="59547"/>
  <c r="D77" i="59547"/>
  <c r="AA76" i="59547"/>
  <c r="D76" i="59547"/>
  <c r="Y75" i="59547"/>
  <c r="Z75" i="59547" s="1"/>
  <c r="W75" i="59547"/>
  <c r="X75" i="59547" s="1"/>
  <c r="U75" i="59547"/>
  <c r="V75" i="59547" s="1"/>
  <c r="S75" i="59547"/>
  <c r="T75" i="59547" s="1"/>
  <c r="Q75" i="59547"/>
  <c r="R75" i="59547" s="1"/>
  <c r="O75" i="59547"/>
  <c r="P75" i="59547" s="1"/>
  <c r="M75" i="59547"/>
  <c r="N75" i="59547" s="1"/>
  <c r="K75" i="59547"/>
  <c r="L75" i="59547" s="1"/>
  <c r="I75" i="59547"/>
  <c r="J75" i="59547" s="1"/>
  <c r="G75" i="59547"/>
  <c r="H75" i="59547" s="1"/>
  <c r="E75" i="59547"/>
  <c r="F75" i="59547" s="1"/>
  <c r="C75" i="59547"/>
  <c r="D75" i="59547" s="1"/>
  <c r="Y213" i="59547"/>
  <c r="Y225" i="59547" s="1"/>
  <c r="W213" i="59547"/>
  <c r="W225" i="59547" s="1"/>
  <c r="U213" i="59547"/>
  <c r="U225" i="59547" s="1"/>
  <c r="S213" i="59547"/>
  <c r="S225" i="59547" s="1"/>
  <c r="Q213" i="59547"/>
  <c r="Q225" i="59547" s="1"/>
  <c r="O213" i="59547"/>
  <c r="O225" i="59547" s="1"/>
  <c r="M213" i="59547"/>
  <c r="M225" i="59547" s="1"/>
  <c r="K213" i="59547"/>
  <c r="K225" i="59547" s="1"/>
  <c r="I213" i="59547"/>
  <c r="I225" i="59547" s="1"/>
  <c r="G213" i="59547"/>
  <c r="G225" i="59547" s="1"/>
  <c r="E213" i="59547"/>
  <c r="E225" i="59547" s="1"/>
  <c r="C71" i="59547"/>
  <c r="AA67" i="59547"/>
  <c r="D67" i="59547"/>
  <c r="AA66" i="59547"/>
  <c r="D66" i="59547"/>
  <c r="AA65" i="59547"/>
  <c r="D65" i="59547"/>
  <c r="AA64" i="59547"/>
  <c r="D64" i="59547"/>
  <c r="AA63" i="59547"/>
  <c r="D63" i="59547"/>
  <c r="AA62" i="59547"/>
  <c r="D62" i="59547"/>
  <c r="AA61" i="59547"/>
  <c r="D61" i="59547"/>
  <c r="AA60" i="59547"/>
  <c r="D60" i="59547"/>
  <c r="AA59" i="59547"/>
  <c r="D59" i="59547"/>
  <c r="AA58" i="59547"/>
  <c r="D58" i="59547"/>
  <c r="AA57" i="59547"/>
  <c r="D57" i="59547"/>
  <c r="AA56" i="59547"/>
  <c r="D56" i="59547"/>
  <c r="AA55" i="59547"/>
  <c r="C54" i="59547"/>
  <c r="AA52" i="59547"/>
  <c r="D52" i="59547"/>
  <c r="AA51" i="59547"/>
  <c r="D51" i="59547"/>
  <c r="AA50" i="59547"/>
  <c r="D50" i="59547"/>
  <c r="AA49" i="59547"/>
  <c r="D49" i="59547"/>
  <c r="AA48" i="59547"/>
  <c r="D48" i="59547"/>
  <c r="AA47" i="59547"/>
  <c r="D47" i="59547"/>
  <c r="AA46" i="59547"/>
  <c r="D46" i="59547"/>
  <c r="AA45" i="59547"/>
  <c r="D45" i="59547"/>
  <c r="C44" i="59547"/>
  <c r="D44" i="59547" s="1"/>
  <c r="AA42" i="59547"/>
  <c r="AA37" i="59547"/>
  <c r="AB37" i="59547" s="1"/>
  <c r="AA35" i="59547"/>
  <c r="D35" i="59547"/>
  <c r="AA34" i="59547"/>
  <c r="D34" i="59547"/>
  <c r="AA33" i="59547"/>
  <c r="D33" i="59547"/>
  <c r="AA32" i="59547"/>
  <c r="D32" i="59547"/>
  <c r="AA31" i="59547"/>
  <c r="D31" i="59547"/>
  <c r="AA30" i="59547"/>
  <c r="D30" i="59547"/>
  <c r="AA29" i="59547"/>
  <c r="D29" i="59547"/>
  <c r="AA28" i="59547"/>
  <c r="D28" i="59547"/>
  <c r="AA27" i="59547"/>
  <c r="D27" i="59547"/>
  <c r="AA26" i="59547"/>
  <c r="D26" i="59547"/>
  <c r="AA25" i="59547"/>
  <c r="C24" i="59547"/>
  <c r="AA18" i="59547"/>
  <c r="D18" i="59547"/>
  <c r="AA17" i="59547"/>
  <c r="D17" i="59547"/>
  <c r="AA16" i="59547"/>
  <c r="D16" i="59547"/>
  <c r="AA15" i="59547"/>
  <c r="D15" i="59547"/>
  <c r="AA14" i="59547"/>
  <c r="D14" i="59547"/>
  <c r="AA13" i="59547"/>
  <c r="D13" i="59547"/>
  <c r="AA12" i="59547"/>
  <c r="D12" i="59547"/>
  <c r="AA11" i="59547"/>
  <c r="D11" i="59547"/>
  <c r="AA10" i="59547"/>
  <c r="D10" i="59547"/>
  <c r="AA9" i="59547"/>
  <c r="C9" i="59527" s="1"/>
  <c r="C8" i="59547"/>
  <c r="C20" i="59547" s="1"/>
  <c r="A7" i="59547"/>
  <c r="AA5" i="59547"/>
  <c r="I2" i="59547"/>
  <c r="A2" i="59547"/>
  <c r="AA16" i="59546"/>
  <c r="AA15" i="59546"/>
  <c r="AA14" i="59546"/>
  <c r="AA13" i="59546"/>
  <c r="AA12" i="59546"/>
  <c r="AA11" i="59546"/>
  <c r="AA10" i="59546"/>
  <c r="A7" i="59546"/>
  <c r="I2" i="59546"/>
  <c r="A2" i="59546"/>
  <c r="EQ90" i="59547" l="1"/>
  <c r="ER90" i="59547" s="1"/>
  <c r="EY90" i="59547"/>
  <c r="EZ90" i="59547" s="1"/>
  <c r="FG90" i="59547"/>
  <c r="FH90" i="59547" s="1"/>
  <c r="ES90" i="59547"/>
  <c r="ET90" i="59547" s="1"/>
  <c r="FA90" i="59547"/>
  <c r="FB90" i="59547" s="1"/>
  <c r="FI90" i="59547"/>
  <c r="FJ90" i="59547" s="1"/>
  <c r="EU90" i="59547"/>
  <c r="EV90" i="59547" s="1"/>
  <c r="FC90" i="59547"/>
  <c r="FD90" i="59547" s="1"/>
  <c r="EM90" i="59547"/>
  <c r="EO90" i="59547"/>
  <c r="EP90" i="59547" s="1"/>
  <c r="EW90" i="59547"/>
  <c r="EX90" i="59547" s="1"/>
  <c r="FE90" i="59547"/>
  <c r="FF90" i="59547" s="1"/>
  <c r="FE217" i="59547"/>
  <c r="EO217" i="59547"/>
  <c r="AN90" i="59547"/>
  <c r="AV90" i="59547"/>
  <c r="BD90" i="59547"/>
  <c r="AP90" i="59547"/>
  <c r="AX90" i="59547"/>
  <c r="BF90" i="59547"/>
  <c r="AR90" i="59547"/>
  <c r="AZ90" i="59547"/>
  <c r="BH90" i="59547"/>
  <c r="AT90" i="59547"/>
  <c r="BB90" i="59547"/>
  <c r="AL90" i="59547"/>
  <c r="DF90" i="59547"/>
  <c r="DH90" i="59547"/>
  <c r="DX90" i="59547"/>
  <c r="DJ90" i="59547"/>
  <c r="DR90" i="59547"/>
  <c r="DZ90" i="59547"/>
  <c r="DL90" i="59547"/>
  <c r="DT90" i="59547"/>
  <c r="DD90" i="59547"/>
  <c r="DN90" i="59547"/>
  <c r="DV90" i="59547"/>
  <c r="DP90" i="59547"/>
  <c r="BY90" i="59547"/>
  <c r="CG90" i="59547"/>
  <c r="CO90" i="59547"/>
  <c r="CA90" i="59547"/>
  <c r="CI90" i="59547"/>
  <c r="CQ90" i="59547"/>
  <c r="CC90" i="59547"/>
  <c r="CK90" i="59547"/>
  <c r="BU90" i="59547"/>
  <c r="BW90" i="59547"/>
  <c r="CE90" i="59547"/>
  <c r="CM90" i="59547"/>
  <c r="BH217" i="59547"/>
  <c r="EY219" i="59547"/>
  <c r="D54" i="59547"/>
  <c r="C231" i="59547"/>
  <c r="D55" i="59547"/>
  <c r="EW149" i="59547"/>
  <c r="G231" i="59547"/>
  <c r="E214" i="59547"/>
  <c r="O231" i="59547"/>
  <c r="DL217" i="59547"/>
  <c r="BB217" i="59547"/>
  <c r="BW217" i="59547"/>
  <c r="CC149" i="59547"/>
  <c r="CG217" i="59547"/>
  <c r="FI149" i="59547"/>
  <c r="DF217" i="59547"/>
  <c r="CE217" i="59547"/>
  <c r="F155" i="59547"/>
  <c r="W231" i="59547"/>
  <c r="EW219" i="59547"/>
  <c r="C226" i="59547"/>
  <c r="E226" i="59547"/>
  <c r="I231" i="59547"/>
  <c r="Q231" i="59547"/>
  <c r="AA189" i="59547"/>
  <c r="AB190" i="59547" s="1"/>
  <c r="Y231" i="59547"/>
  <c r="FA219" i="59547"/>
  <c r="FA217" i="59547" s="1"/>
  <c r="AN219" i="59547"/>
  <c r="K231" i="59547"/>
  <c r="S231" i="59547"/>
  <c r="D155" i="59547"/>
  <c r="M231" i="59547"/>
  <c r="U231" i="59547"/>
  <c r="EC128" i="59547"/>
  <c r="EM219" i="59547"/>
  <c r="CK219" i="59547"/>
  <c r="CK217" i="59547" s="1"/>
  <c r="CC219" i="59547"/>
  <c r="CC217" i="59547" s="1"/>
  <c r="BY219" i="59547"/>
  <c r="BY217" i="59547" s="1"/>
  <c r="H109" i="59547"/>
  <c r="H112" i="59547"/>
  <c r="P109" i="59547"/>
  <c r="P112" i="59547"/>
  <c r="X109" i="59547"/>
  <c r="X112" i="59547"/>
  <c r="J109" i="59547"/>
  <c r="J112" i="59547"/>
  <c r="R109" i="59547"/>
  <c r="R112" i="59547"/>
  <c r="Z109" i="59547"/>
  <c r="Z112" i="59547"/>
  <c r="L109" i="59547"/>
  <c r="L112" i="59547"/>
  <c r="T109" i="59547"/>
  <c r="T112" i="59547"/>
  <c r="F109" i="59547"/>
  <c r="F112" i="59547"/>
  <c r="N109" i="59547"/>
  <c r="N112" i="59547"/>
  <c r="V109" i="59547"/>
  <c r="V112" i="59547"/>
  <c r="H102" i="59547"/>
  <c r="H105" i="59547"/>
  <c r="P102" i="59547"/>
  <c r="P105" i="59547"/>
  <c r="X102" i="59547"/>
  <c r="X105" i="59547"/>
  <c r="K226" i="59547"/>
  <c r="J102" i="59547"/>
  <c r="J105" i="59547"/>
  <c r="S226" i="59547"/>
  <c r="R102" i="59547"/>
  <c r="R105" i="59547"/>
  <c r="Z102" i="59547"/>
  <c r="Z105" i="59547"/>
  <c r="L102" i="59547"/>
  <c r="L105" i="59547"/>
  <c r="T102" i="59547"/>
  <c r="T105" i="59547"/>
  <c r="F102" i="59547"/>
  <c r="F105" i="59547"/>
  <c r="N102" i="59547"/>
  <c r="N105" i="59547"/>
  <c r="V102" i="59547"/>
  <c r="V105" i="59547"/>
  <c r="M226" i="59547"/>
  <c r="M224" i="59547" s="1"/>
  <c r="U226" i="59547"/>
  <c r="I226" i="59547"/>
  <c r="I224" i="59547" s="1"/>
  <c r="Q226" i="59547"/>
  <c r="Q224" i="59547" s="1"/>
  <c r="Y226" i="59547"/>
  <c r="Y224" i="59547" s="1"/>
  <c r="FK224" i="59547"/>
  <c r="FK225" i="59547"/>
  <c r="G226" i="59547"/>
  <c r="G224" i="59547" s="1"/>
  <c r="O226" i="59547"/>
  <c r="O224" i="59547" s="1"/>
  <c r="W226" i="59547"/>
  <c r="W224" i="59547" s="1"/>
  <c r="EB224" i="59547"/>
  <c r="EB225" i="59547"/>
  <c r="CS218" i="59547"/>
  <c r="I187" i="59547"/>
  <c r="I126" i="59547"/>
  <c r="Q187" i="59547"/>
  <c r="Q126" i="59547"/>
  <c r="Y187" i="59547"/>
  <c r="Y126" i="59547"/>
  <c r="AB47" i="59547"/>
  <c r="C47" i="59527"/>
  <c r="AB51" i="59547"/>
  <c r="C51" i="59527"/>
  <c r="AB56" i="59547"/>
  <c r="C56" i="59527"/>
  <c r="AB60" i="59547"/>
  <c r="C60" i="59527"/>
  <c r="AB64" i="59547"/>
  <c r="C64" i="59527"/>
  <c r="AB76" i="59547"/>
  <c r="C76" i="59527"/>
  <c r="AB138" i="59547"/>
  <c r="C138" i="59527"/>
  <c r="AB144" i="59547"/>
  <c r="C144" i="59527"/>
  <c r="FC217" i="59547"/>
  <c r="FB128" i="59547"/>
  <c r="CL128" i="59547"/>
  <c r="AN149" i="59547"/>
  <c r="BK128" i="59547"/>
  <c r="DV217" i="59547"/>
  <c r="DE135" i="59547"/>
  <c r="DE128" i="59547"/>
  <c r="EC121" i="59547"/>
  <c r="EB149" i="59547"/>
  <c r="EZ128" i="59547"/>
  <c r="EC182" i="59547"/>
  <c r="EM221" i="59547"/>
  <c r="FK221" i="59547" s="1"/>
  <c r="BD217" i="59547"/>
  <c r="DT217" i="59547"/>
  <c r="DJ217" i="59547"/>
  <c r="FG217" i="59547"/>
  <c r="C187" i="59547"/>
  <c r="C182" i="59547" s="1"/>
  <c r="C221" i="59547" s="1"/>
  <c r="C126" i="59547"/>
  <c r="C121" i="59547" s="1"/>
  <c r="K187" i="59547"/>
  <c r="K126" i="59547"/>
  <c r="S187" i="59547"/>
  <c r="S126" i="59547"/>
  <c r="AB48" i="59547"/>
  <c r="C48" i="59527"/>
  <c r="AB52" i="59547"/>
  <c r="C52" i="59527"/>
  <c r="AB57" i="59547"/>
  <c r="C57" i="59527"/>
  <c r="AB61" i="59547"/>
  <c r="C61" i="59527"/>
  <c r="AB65" i="59547"/>
  <c r="C65" i="59527"/>
  <c r="AB77" i="59547"/>
  <c r="C77" i="59527"/>
  <c r="AB84" i="59547"/>
  <c r="C84" i="59527"/>
  <c r="AB139" i="59547"/>
  <c r="C139" i="59527"/>
  <c r="AB145" i="59547"/>
  <c r="C145" i="59527"/>
  <c r="AB171" i="59547"/>
  <c r="C171" i="59527"/>
  <c r="AB173" i="59547"/>
  <c r="C173" i="59527"/>
  <c r="CT128" i="59547"/>
  <c r="EB219" i="59547"/>
  <c r="EQ217" i="59547"/>
  <c r="CK149" i="59547"/>
  <c r="AT217" i="59547"/>
  <c r="CM217" i="59547"/>
  <c r="AX217" i="59547"/>
  <c r="CQ217" i="59547"/>
  <c r="BK182" i="59547"/>
  <c r="BU221" i="59547"/>
  <c r="CS221" i="59547" s="1"/>
  <c r="E126" i="59547"/>
  <c r="E187" i="59547"/>
  <c r="M126" i="59547"/>
  <c r="M187" i="59547"/>
  <c r="U126" i="59547"/>
  <c r="U187" i="59547"/>
  <c r="AB45" i="59547"/>
  <c r="C45" i="59527"/>
  <c r="AB49" i="59547"/>
  <c r="C49" i="59527"/>
  <c r="AB58" i="59547"/>
  <c r="C58" i="59527"/>
  <c r="AB62" i="59547"/>
  <c r="C62" i="59527"/>
  <c r="AB66" i="59547"/>
  <c r="C66" i="59527"/>
  <c r="AB78" i="59547"/>
  <c r="C78" i="59527"/>
  <c r="AA100" i="59547"/>
  <c r="AB102" i="59547" s="1"/>
  <c r="AB136" i="59547"/>
  <c r="C136" i="59527"/>
  <c r="AB140" i="59547"/>
  <c r="C140" i="59527"/>
  <c r="AB146" i="59547"/>
  <c r="C146" i="59527"/>
  <c r="EU217" i="59547"/>
  <c r="CA217" i="59547"/>
  <c r="EN135" i="59547"/>
  <c r="EN128" i="59547"/>
  <c r="FA149" i="59547"/>
  <c r="BZ128" i="59547"/>
  <c r="BV135" i="59547"/>
  <c r="BV128" i="59547"/>
  <c r="AP217" i="59547"/>
  <c r="AV217" i="59547"/>
  <c r="FL133" i="59547"/>
  <c r="K133" i="59527"/>
  <c r="AM135" i="59547"/>
  <c r="AM128" i="59547"/>
  <c r="EY217" i="59547"/>
  <c r="DP217" i="59547"/>
  <c r="AZ217" i="59547"/>
  <c r="CT121" i="59547"/>
  <c r="CS149" i="59547"/>
  <c r="G187" i="59547"/>
  <c r="G126" i="59547"/>
  <c r="O187" i="59547"/>
  <c r="O126" i="59547"/>
  <c r="W187" i="59547"/>
  <c r="W126" i="59547"/>
  <c r="AB46" i="59547"/>
  <c r="C46" i="59527"/>
  <c r="AB50" i="59547"/>
  <c r="C50" i="59527"/>
  <c r="C55" i="59527"/>
  <c r="AB59" i="59547"/>
  <c r="C59" i="59527"/>
  <c r="AB63" i="59547"/>
  <c r="C63" i="59527"/>
  <c r="AB67" i="59547"/>
  <c r="C67" i="59527"/>
  <c r="AB137" i="59547"/>
  <c r="C137" i="59527"/>
  <c r="AB143" i="59547"/>
  <c r="C143" i="59527"/>
  <c r="AB147" i="59547"/>
  <c r="C147" i="59527"/>
  <c r="AB170" i="59547"/>
  <c r="C170" i="59527"/>
  <c r="AB172" i="59547"/>
  <c r="C172" i="59527"/>
  <c r="AO128" i="59547"/>
  <c r="AR217" i="59547"/>
  <c r="EX128" i="59547"/>
  <c r="DN217" i="59547"/>
  <c r="BK121" i="59547"/>
  <c r="BJ149" i="59547"/>
  <c r="CT182" i="59547"/>
  <c r="DD221" i="59547"/>
  <c r="EB221" i="59547" s="1"/>
  <c r="FL121" i="59547"/>
  <c r="DR217" i="59547"/>
  <c r="DZ217" i="59547"/>
  <c r="FJ128" i="59547"/>
  <c r="FI217" i="59547"/>
  <c r="FK128" i="59547"/>
  <c r="FL128" i="59547" s="1"/>
  <c r="EY149" i="59547"/>
  <c r="BF217" i="59547"/>
  <c r="CD128" i="59547"/>
  <c r="BY149" i="59547"/>
  <c r="C213" i="59547"/>
  <c r="C225" i="59547" s="1"/>
  <c r="BJ225" i="59547"/>
  <c r="AN224" i="59547"/>
  <c r="BW224" i="59547"/>
  <c r="CS224" i="59547" s="1"/>
  <c r="CS225" i="59547"/>
  <c r="AB132" i="59547"/>
  <c r="C132" i="59527"/>
  <c r="AB129" i="59547"/>
  <c r="C129" i="59527"/>
  <c r="AB130" i="59547"/>
  <c r="C130" i="59527"/>
  <c r="AB131" i="59547"/>
  <c r="C131" i="59527"/>
  <c r="AB122" i="59547"/>
  <c r="C122" i="59527"/>
  <c r="AB123" i="59547"/>
  <c r="C123" i="59527"/>
  <c r="AB124" i="59547"/>
  <c r="C124" i="59527"/>
  <c r="AB125" i="59547"/>
  <c r="C125" i="59527"/>
  <c r="D25" i="59547"/>
  <c r="AB26" i="59547"/>
  <c r="C26" i="59527"/>
  <c r="AB30" i="59547"/>
  <c r="C30" i="59527"/>
  <c r="AB34" i="59547"/>
  <c r="C34" i="59527"/>
  <c r="AB27" i="59547"/>
  <c r="C27" i="59527"/>
  <c r="AB31" i="59547"/>
  <c r="C31" i="59527"/>
  <c r="AB35" i="59547"/>
  <c r="C35" i="59527"/>
  <c r="AB28" i="59547"/>
  <c r="C28" i="59527"/>
  <c r="AB32" i="59547"/>
  <c r="C32" i="59527"/>
  <c r="C25" i="59527"/>
  <c r="AB29" i="59547"/>
  <c r="C29" i="59527"/>
  <c r="AB33" i="59547"/>
  <c r="C33" i="59527"/>
  <c r="C42" i="59527"/>
  <c r="AB13" i="59547"/>
  <c r="C13" i="59527"/>
  <c r="AB17" i="59547"/>
  <c r="C17" i="59527"/>
  <c r="AB14" i="59547"/>
  <c r="C14" i="59527"/>
  <c r="AB18" i="59547"/>
  <c r="C18" i="59527"/>
  <c r="AB10" i="59547"/>
  <c r="C10" i="59527"/>
  <c r="AB11" i="59547"/>
  <c r="C11" i="59527"/>
  <c r="AB15" i="59547"/>
  <c r="C15" i="59527"/>
  <c r="AB12" i="59547"/>
  <c r="C12" i="59527"/>
  <c r="AB16" i="59547"/>
  <c r="C16" i="59527"/>
  <c r="D112" i="59547"/>
  <c r="AB115" i="59547"/>
  <c r="C115" i="59527"/>
  <c r="AB119" i="59547"/>
  <c r="C119" i="59527"/>
  <c r="AB116" i="59547"/>
  <c r="C116" i="59527"/>
  <c r="AB117" i="59547"/>
  <c r="C117" i="59527"/>
  <c r="AB118" i="59547"/>
  <c r="C118" i="59527"/>
  <c r="C109" i="59527"/>
  <c r="AB110" i="59547"/>
  <c r="C110" i="59527"/>
  <c r="AB111" i="59547"/>
  <c r="C111" i="59527"/>
  <c r="AB108" i="59547"/>
  <c r="C108" i="59527"/>
  <c r="C112" i="59527"/>
  <c r="D105" i="59547"/>
  <c r="D102" i="59547"/>
  <c r="AB101" i="59547"/>
  <c r="C101" i="59527"/>
  <c r="C105" i="59527"/>
  <c r="C102" i="59527"/>
  <c r="AB103" i="59547"/>
  <c r="C103" i="59527"/>
  <c r="AB104" i="59547"/>
  <c r="C104" i="59527"/>
  <c r="EK7" i="59547"/>
  <c r="DB7" i="59547"/>
  <c r="BS7" i="59547"/>
  <c r="FE210" i="59547"/>
  <c r="EW210" i="59547"/>
  <c r="EO210" i="59547"/>
  <c r="FG153" i="59547"/>
  <c r="EY153" i="59547"/>
  <c r="EQ153" i="59547"/>
  <c r="FI99" i="59547"/>
  <c r="FA99" i="59547"/>
  <c r="ES99" i="59547"/>
  <c r="FK7" i="59547"/>
  <c r="FC7" i="59547"/>
  <c r="EU7" i="59547"/>
  <c r="EM7" i="59547"/>
  <c r="EB210" i="59547"/>
  <c r="DT210" i="59547"/>
  <c r="DL210" i="59547"/>
  <c r="DD210" i="59547"/>
  <c r="FK210" i="59547"/>
  <c r="FC210" i="59547"/>
  <c r="EU210" i="59547"/>
  <c r="EM210" i="59547"/>
  <c r="FE153" i="59547"/>
  <c r="EW153" i="59547"/>
  <c r="EO153" i="59547"/>
  <c r="FG99" i="59547"/>
  <c r="EY99" i="59547"/>
  <c r="EQ99" i="59547"/>
  <c r="FI7" i="59547"/>
  <c r="FA7" i="59547"/>
  <c r="ES7" i="59547"/>
  <c r="DZ210" i="59547"/>
  <c r="DR210" i="59547"/>
  <c r="DJ210" i="59547"/>
  <c r="DV153" i="59547"/>
  <c r="DN153" i="59547"/>
  <c r="DF153" i="59547"/>
  <c r="FI210" i="59547"/>
  <c r="FA210" i="59547"/>
  <c r="ES210" i="59547"/>
  <c r="FK153" i="59547"/>
  <c r="FC153" i="59547"/>
  <c r="EU153" i="59547"/>
  <c r="EM153" i="59547"/>
  <c r="FE99" i="59547"/>
  <c r="EW99" i="59547"/>
  <c r="EO99" i="59547"/>
  <c r="FG7" i="59547"/>
  <c r="EY7" i="59547"/>
  <c r="EQ7" i="59547"/>
  <c r="DX210" i="59547"/>
  <c r="DP210" i="59547"/>
  <c r="DH210" i="59547"/>
  <c r="FG210" i="59547"/>
  <c r="EY210" i="59547"/>
  <c r="EQ210" i="59547"/>
  <c r="FI153" i="59547"/>
  <c r="FA153" i="59547"/>
  <c r="ES153" i="59547"/>
  <c r="FC99" i="59547"/>
  <c r="EU99" i="59547"/>
  <c r="EM99" i="59547"/>
  <c r="FE7" i="59547"/>
  <c r="EW7" i="59547"/>
  <c r="EO7" i="59547"/>
  <c r="DV210" i="59547"/>
  <c r="DN210" i="59547"/>
  <c r="DF210" i="59547"/>
  <c r="DZ153" i="59547"/>
  <c r="DR153" i="59547"/>
  <c r="DJ153" i="59547"/>
  <c r="DX153" i="59547"/>
  <c r="DH153" i="59547"/>
  <c r="DV99" i="59547"/>
  <c r="DN99" i="59547"/>
  <c r="DF99" i="59547"/>
  <c r="DZ7" i="59547"/>
  <c r="DR7" i="59547"/>
  <c r="DJ7" i="59547"/>
  <c r="CQ210" i="59547"/>
  <c r="CI210" i="59547"/>
  <c r="CA210" i="59547"/>
  <c r="CQ153" i="59547"/>
  <c r="CI153" i="59547"/>
  <c r="CA153" i="59547"/>
  <c r="DT153" i="59547"/>
  <c r="DD153" i="59547"/>
  <c r="DT99" i="59547"/>
  <c r="DL99" i="59547"/>
  <c r="DD99" i="59547"/>
  <c r="DX7" i="59547"/>
  <c r="DP7" i="59547"/>
  <c r="DH7" i="59547"/>
  <c r="CO210" i="59547"/>
  <c r="CG210" i="59547"/>
  <c r="BY210" i="59547"/>
  <c r="CO153" i="59547"/>
  <c r="CG153" i="59547"/>
  <c r="BY153" i="59547"/>
  <c r="CM99" i="59547"/>
  <c r="CE99" i="59547"/>
  <c r="BW99" i="59547"/>
  <c r="DP153" i="59547"/>
  <c r="DZ99" i="59547"/>
  <c r="DR99" i="59547"/>
  <c r="DJ99" i="59547"/>
  <c r="DV7" i="59547"/>
  <c r="DN7" i="59547"/>
  <c r="DF7" i="59547"/>
  <c r="CM210" i="59547"/>
  <c r="CE210" i="59547"/>
  <c r="BW210" i="59547"/>
  <c r="CM153" i="59547"/>
  <c r="CE153" i="59547"/>
  <c r="BW153" i="59547"/>
  <c r="EB153" i="59547"/>
  <c r="DL153" i="59547"/>
  <c r="DX99" i="59547"/>
  <c r="DP99" i="59547"/>
  <c r="DH99" i="59547"/>
  <c r="EB7" i="59547"/>
  <c r="DT7" i="59547"/>
  <c r="DL7" i="59547"/>
  <c r="DD7" i="59547"/>
  <c r="CS210" i="59547"/>
  <c r="CK210" i="59547"/>
  <c r="CC210" i="59547"/>
  <c r="BU210" i="59547"/>
  <c r="CS153" i="59547"/>
  <c r="CK153" i="59547"/>
  <c r="CC153" i="59547"/>
  <c r="BU153" i="59547"/>
  <c r="CQ99" i="59547"/>
  <c r="CI99" i="59547"/>
  <c r="CO99" i="59547"/>
  <c r="CA99" i="59547"/>
  <c r="CS7" i="59547"/>
  <c r="CK7" i="59547"/>
  <c r="CC7" i="59547"/>
  <c r="BU7" i="59547"/>
  <c r="CK99" i="59547"/>
  <c r="BY99" i="59547"/>
  <c r="CQ7" i="59547"/>
  <c r="CI7" i="59547"/>
  <c r="CA7" i="59547"/>
  <c r="CG99" i="59547"/>
  <c r="BU99" i="59547"/>
  <c r="CO7" i="59547"/>
  <c r="CG7" i="59547"/>
  <c r="BY7" i="59547"/>
  <c r="CC99" i="59547"/>
  <c r="CM7" i="59547"/>
  <c r="CE7" i="59547"/>
  <c r="BW7" i="59547"/>
  <c r="A37" i="59546"/>
  <c r="B37" i="59546" s="1"/>
  <c r="AJ7" i="59547"/>
  <c r="A22" i="59546"/>
  <c r="B22" i="59546" s="1"/>
  <c r="Y37" i="59546"/>
  <c r="Q37" i="59546"/>
  <c r="I37" i="59546"/>
  <c r="W37" i="59546"/>
  <c r="O37" i="59546"/>
  <c r="G37" i="59546"/>
  <c r="AA37" i="59546"/>
  <c r="K37" i="59546"/>
  <c r="U37" i="59546"/>
  <c r="M37" i="59546"/>
  <c r="E37" i="59546"/>
  <c r="S37" i="59546"/>
  <c r="C37" i="59546"/>
  <c r="U22" i="59546"/>
  <c r="M22" i="59546"/>
  <c r="E22" i="59546"/>
  <c r="AA22" i="59546"/>
  <c r="S22" i="59546"/>
  <c r="K22" i="59546"/>
  <c r="C22" i="59546"/>
  <c r="Y22" i="59546"/>
  <c r="Q22" i="59546"/>
  <c r="I22" i="59546"/>
  <c r="W22" i="59546"/>
  <c r="O22" i="59546"/>
  <c r="G22" i="59546"/>
  <c r="AB158" i="59547"/>
  <c r="AM158" i="59547"/>
  <c r="AB164" i="59547"/>
  <c r="AM164" i="59547"/>
  <c r="AB159" i="59547"/>
  <c r="AM159" i="59547"/>
  <c r="AB165" i="59547"/>
  <c r="AM165" i="59547"/>
  <c r="AB176" i="59547"/>
  <c r="AB178" i="59547"/>
  <c r="AM178" i="59547"/>
  <c r="AB180" i="59547"/>
  <c r="AM180" i="59547"/>
  <c r="AB184" i="59547"/>
  <c r="AM184" i="59547"/>
  <c r="AB186" i="59547"/>
  <c r="AM186" i="59547"/>
  <c r="AB192" i="59547"/>
  <c r="AM192" i="59547"/>
  <c r="AB194" i="59547"/>
  <c r="AM194" i="59547"/>
  <c r="AB198" i="59547"/>
  <c r="AM198" i="59547"/>
  <c r="AB200" i="59547"/>
  <c r="AM200" i="59547"/>
  <c r="AB156" i="59547"/>
  <c r="AM156" i="59547"/>
  <c r="AB162" i="59547"/>
  <c r="AB166" i="59547"/>
  <c r="AM166" i="59547"/>
  <c r="BH210" i="59547"/>
  <c r="AZ210" i="59547"/>
  <c r="AR210" i="59547"/>
  <c r="BD153" i="59547"/>
  <c r="AV153" i="59547"/>
  <c r="AN153" i="59547"/>
  <c r="BB99" i="59547"/>
  <c r="AT99" i="59547"/>
  <c r="AL99" i="59547"/>
  <c r="BJ7" i="59547"/>
  <c r="BB7" i="59547"/>
  <c r="AT7" i="59547"/>
  <c r="AL7" i="59547"/>
  <c r="BF210" i="59547"/>
  <c r="AX210" i="59547"/>
  <c r="AP210" i="59547"/>
  <c r="BJ153" i="59547"/>
  <c r="BB153" i="59547"/>
  <c r="AT153" i="59547"/>
  <c r="AL153" i="59547"/>
  <c r="BH99" i="59547"/>
  <c r="AZ99" i="59547"/>
  <c r="AR99" i="59547"/>
  <c r="BH7" i="59547"/>
  <c r="AZ7" i="59547"/>
  <c r="AR7" i="59547"/>
  <c r="BD210" i="59547"/>
  <c r="AV210" i="59547"/>
  <c r="AN210" i="59547"/>
  <c r="BH153" i="59547"/>
  <c r="AZ153" i="59547"/>
  <c r="AR153" i="59547"/>
  <c r="BF99" i="59547"/>
  <c r="AX99" i="59547"/>
  <c r="AP99" i="59547"/>
  <c r="BF7" i="59547"/>
  <c r="AX7" i="59547"/>
  <c r="AP7" i="59547"/>
  <c r="BJ210" i="59547"/>
  <c r="BB210" i="59547"/>
  <c r="AT210" i="59547"/>
  <c r="AL210" i="59547"/>
  <c r="BF153" i="59547"/>
  <c r="AX153" i="59547"/>
  <c r="AP153" i="59547"/>
  <c r="BD99" i="59547"/>
  <c r="AV99" i="59547"/>
  <c r="AN99" i="59547"/>
  <c r="BD7" i="59547"/>
  <c r="AV7" i="59547"/>
  <c r="AN7" i="59547"/>
  <c r="AB157" i="59547"/>
  <c r="AM157" i="59547"/>
  <c r="AB163" i="59547"/>
  <c r="AM163" i="59547"/>
  <c r="AB177" i="59547"/>
  <c r="AM177" i="59547"/>
  <c r="AB179" i="59547"/>
  <c r="AM179" i="59547"/>
  <c r="AB183" i="59547"/>
  <c r="AB185" i="59547"/>
  <c r="AM185" i="59547"/>
  <c r="AB191" i="59547"/>
  <c r="AM191" i="59547"/>
  <c r="AB193" i="59547"/>
  <c r="AM193" i="59547"/>
  <c r="AB197" i="59547"/>
  <c r="AB199" i="59547"/>
  <c r="AM199" i="59547"/>
  <c r="AB201" i="59547"/>
  <c r="AM201" i="59547"/>
  <c r="Z142" i="59547"/>
  <c r="AA142" i="59547"/>
  <c r="AL220" i="59547" s="1"/>
  <c r="BJ220" i="59547" s="1"/>
  <c r="Z161" i="59547"/>
  <c r="AA161" i="59547"/>
  <c r="AB161" i="59547" s="1"/>
  <c r="AB83" i="59547"/>
  <c r="AA114" i="59547"/>
  <c r="AA210" i="59547"/>
  <c r="AA153" i="59547"/>
  <c r="AA107" i="59547"/>
  <c r="AB109" i="59547" s="1"/>
  <c r="F135" i="59547"/>
  <c r="N135" i="59547"/>
  <c r="V135" i="59547"/>
  <c r="H135" i="59547"/>
  <c r="P135" i="59547"/>
  <c r="X135" i="59547"/>
  <c r="J135" i="59547"/>
  <c r="R135" i="59547"/>
  <c r="Z135" i="59547"/>
  <c r="L135" i="59547"/>
  <c r="T135" i="59547"/>
  <c r="AB89" i="59547"/>
  <c r="AA71" i="59547"/>
  <c r="AB175" i="59547"/>
  <c r="D42" i="59547"/>
  <c r="K214" i="59547"/>
  <c r="S214" i="59547"/>
  <c r="G214" i="59547"/>
  <c r="D9" i="59547"/>
  <c r="AA233" i="59547"/>
  <c r="C234" i="59527" s="1"/>
  <c r="I222" i="59547"/>
  <c r="Q222" i="59547"/>
  <c r="AA54" i="59547"/>
  <c r="O214" i="59547"/>
  <c r="W214" i="59547"/>
  <c r="E222" i="59547"/>
  <c r="M222" i="59547"/>
  <c r="U222" i="59547"/>
  <c r="Y222" i="59547"/>
  <c r="E231" i="59547"/>
  <c r="AB196" i="59547"/>
  <c r="AA44" i="59547"/>
  <c r="AB44" i="59547" s="1"/>
  <c r="K224" i="59547"/>
  <c r="S224" i="59547"/>
  <c r="AA75" i="59547"/>
  <c r="AB75" i="59547" s="1"/>
  <c r="D142" i="59547"/>
  <c r="E220" i="59547"/>
  <c r="I220" i="59547"/>
  <c r="M220" i="59547"/>
  <c r="Q220" i="59547"/>
  <c r="U220" i="59547"/>
  <c r="Y220" i="59547"/>
  <c r="D196" i="59547"/>
  <c r="F196" i="59547"/>
  <c r="J196" i="59547"/>
  <c r="N196" i="59547"/>
  <c r="R196" i="59547"/>
  <c r="V196" i="59547"/>
  <c r="Z196" i="59547"/>
  <c r="I7" i="59546"/>
  <c r="Y7" i="59546"/>
  <c r="E7" i="59547"/>
  <c r="U7" i="59547"/>
  <c r="M7" i="59546"/>
  <c r="I7" i="59547"/>
  <c r="Y7" i="59547"/>
  <c r="B7" i="59546"/>
  <c r="Q7" i="59546"/>
  <c r="M7" i="59547"/>
  <c r="E7" i="59546"/>
  <c r="U7" i="59546"/>
  <c r="B7" i="59547"/>
  <c r="Q7" i="59547"/>
  <c r="U210" i="59547"/>
  <c r="M210" i="59547"/>
  <c r="E210" i="59547"/>
  <c r="Y210" i="59547"/>
  <c r="Q210" i="59547"/>
  <c r="I210" i="59547"/>
  <c r="B210" i="59547"/>
  <c r="S210" i="59547"/>
  <c r="C210" i="59547"/>
  <c r="U153" i="59547"/>
  <c r="M153" i="59547"/>
  <c r="E153" i="59547"/>
  <c r="O210" i="59547"/>
  <c r="A210" i="59547"/>
  <c r="S153" i="59547"/>
  <c r="K153" i="59547"/>
  <c r="C153" i="59547"/>
  <c r="K210" i="59547"/>
  <c r="Y153" i="59547"/>
  <c r="Q153" i="59547"/>
  <c r="I153" i="59547"/>
  <c r="B153" i="59547"/>
  <c r="W210" i="59547"/>
  <c r="G210" i="59547"/>
  <c r="W153" i="59547"/>
  <c r="O153" i="59547"/>
  <c r="G153" i="59547"/>
  <c r="A153" i="59547"/>
  <c r="U99" i="59547"/>
  <c r="M99" i="59547"/>
  <c r="E99" i="59547"/>
  <c r="S99" i="59547"/>
  <c r="K99" i="59547"/>
  <c r="C99" i="59547"/>
  <c r="Y99" i="59547"/>
  <c r="Q99" i="59547"/>
  <c r="I99" i="59547"/>
  <c r="B99" i="59547"/>
  <c r="W99" i="59547"/>
  <c r="O99" i="59547"/>
  <c r="G99" i="59547"/>
  <c r="A99" i="59547"/>
  <c r="G7" i="59547"/>
  <c r="O7" i="59547"/>
  <c r="W7" i="59547"/>
  <c r="C7" i="59547"/>
  <c r="K7" i="59547"/>
  <c r="S7" i="59547"/>
  <c r="AA7" i="59547"/>
  <c r="AA8" i="59547"/>
  <c r="AA24" i="59547"/>
  <c r="F114" i="59547"/>
  <c r="J114" i="59547"/>
  <c r="N114" i="59547"/>
  <c r="R114" i="59547"/>
  <c r="V114" i="59547"/>
  <c r="Z114" i="59547"/>
  <c r="E224" i="59547"/>
  <c r="U224" i="59547"/>
  <c r="D114" i="59547"/>
  <c r="H114" i="59547"/>
  <c r="L114" i="59547"/>
  <c r="P114" i="59547"/>
  <c r="T114" i="59547"/>
  <c r="X114" i="59547"/>
  <c r="G220" i="59547"/>
  <c r="K220" i="59547"/>
  <c r="O220" i="59547"/>
  <c r="S220" i="59547"/>
  <c r="W220" i="59547"/>
  <c r="D175" i="59547"/>
  <c r="H175" i="59547"/>
  <c r="L175" i="59547"/>
  <c r="P175" i="59547"/>
  <c r="T175" i="59547"/>
  <c r="X175" i="59547"/>
  <c r="I214" i="59547"/>
  <c r="M214" i="59547"/>
  <c r="Q214" i="59547"/>
  <c r="U214" i="59547"/>
  <c r="Y214" i="59547"/>
  <c r="F175" i="59547"/>
  <c r="J175" i="59547"/>
  <c r="N175" i="59547"/>
  <c r="R175" i="59547"/>
  <c r="V175" i="59547"/>
  <c r="Z175" i="59547"/>
  <c r="G222" i="59547"/>
  <c r="K222" i="59547"/>
  <c r="O222" i="59547"/>
  <c r="S222" i="59547"/>
  <c r="W222" i="59547"/>
  <c r="AA154" i="59547"/>
  <c r="AB155" i="59547" s="1"/>
  <c r="AA238" i="59547"/>
  <c r="C7" i="59546"/>
  <c r="K7" i="59546"/>
  <c r="S7" i="59546"/>
  <c r="AA7" i="59546"/>
  <c r="AA8" i="59546"/>
  <c r="G7" i="59546"/>
  <c r="O7" i="59546"/>
  <c r="W7" i="59546"/>
  <c r="AA213" i="59547" l="1"/>
  <c r="D126" i="59547"/>
  <c r="D85" i="59547"/>
  <c r="AA85" i="59547"/>
  <c r="C82" i="59547"/>
  <c r="D82" i="59547" s="1"/>
  <c r="AB55" i="59547"/>
  <c r="R8" i="59547"/>
  <c r="P8" i="59547"/>
  <c r="V8" i="59547"/>
  <c r="F8" i="59547"/>
  <c r="L8" i="59547"/>
  <c r="Z8" i="59547"/>
  <c r="J8" i="59547"/>
  <c r="X8" i="59547"/>
  <c r="H8" i="59547"/>
  <c r="N8" i="59547"/>
  <c r="T8" i="59547"/>
  <c r="FK219" i="59547"/>
  <c r="D24" i="59547"/>
  <c r="W133" i="59547"/>
  <c r="S133" i="59547"/>
  <c r="S128" i="59547" s="1"/>
  <c r="AB112" i="59547"/>
  <c r="AL226" i="59547"/>
  <c r="AB142" i="59547"/>
  <c r="O133" i="59547"/>
  <c r="O128" i="59547" s="1"/>
  <c r="C218" i="59547"/>
  <c r="G133" i="59547"/>
  <c r="G128" i="59547" s="1"/>
  <c r="K133" i="59547"/>
  <c r="AB105" i="59547"/>
  <c r="D187" i="59547"/>
  <c r="BJ226" i="59547"/>
  <c r="BU217" i="59547"/>
  <c r="CS217" i="59547" s="1"/>
  <c r="Q8" i="59527"/>
  <c r="M94" i="59547"/>
  <c r="M133" i="59547"/>
  <c r="K128" i="59547"/>
  <c r="W182" i="59547"/>
  <c r="X187" i="59547" s="1"/>
  <c r="EB218" i="59547"/>
  <c r="DD217" i="59547"/>
  <c r="EB217" i="59547" s="1"/>
  <c r="E182" i="59547"/>
  <c r="F187" i="59547" s="1"/>
  <c r="C133" i="59547"/>
  <c r="K121" i="59547"/>
  <c r="L126" i="59547" s="1"/>
  <c r="Q121" i="59547"/>
  <c r="R126" i="59547" s="1"/>
  <c r="I182" i="59547"/>
  <c r="J187" i="59547" s="1"/>
  <c r="Y94" i="59547"/>
  <c r="Y133" i="59547"/>
  <c r="I94" i="59547"/>
  <c r="I133" i="59547"/>
  <c r="W128" i="59547"/>
  <c r="D37" i="59527"/>
  <c r="Q44" i="59527"/>
  <c r="G121" i="59547"/>
  <c r="H126" i="59547" s="1"/>
  <c r="EW217" i="59547"/>
  <c r="M182" i="59547"/>
  <c r="N187" i="59547" s="1"/>
  <c r="E121" i="59547"/>
  <c r="F126" i="59547" s="1"/>
  <c r="S121" i="59547"/>
  <c r="T126" i="59547" s="1"/>
  <c r="K182" i="59547"/>
  <c r="L187" i="59547" s="1"/>
  <c r="AA126" i="59547"/>
  <c r="Y121" i="59547"/>
  <c r="Z126" i="59547" s="1"/>
  <c r="Q182" i="59547"/>
  <c r="R187" i="59547" s="1"/>
  <c r="U94" i="59547"/>
  <c r="U133" i="59547"/>
  <c r="E94" i="59547"/>
  <c r="E133" i="59547"/>
  <c r="D71" i="59547"/>
  <c r="FK149" i="59547"/>
  <c r="O121" i="59547"/>
  <c r="P126" i="59547" s="1"/>
  <c r="G182" i="59547"/>
  <c r="H187" i="59547" s="1"/>
  <c r="C135" i="59527"/>
  <c r="Q128" i="59527" s="1"/>
  <c r="Q205" i="59527" s="1"/>
  <c r="U182" i="59547"/>
  <c r="V187" i="59547" s="1"/>
  <c r="M121" i="59547"/>
  <c r="N126" i="59547" s="1"/>
  <c r="S182" i="59547"/>
  <c r="T187" i="59547" s="1"/>
  <c r="AA187" i="59547"/>
  <c r="Y182" i="59547"/>
  <c r="Z187" i="59547" s="1"/>
  <c r="Q94" i="59547"/>
  <c r="Q133" i="59547"/>
  <c r="W121" i="59547"/>
  <c r="X126" i="59547" s="1"/>
  <c r="O182" i="59547"/>
  <c r="P187" i="59547" s="1"/>
  <c r="U121" i="59547"/>
  <c r="V126" i="59547" s="1"/>
  <c r="FK218" i="59547"/>
  <c r="EM217" i="59547"/>
  <c r="CS219" i="59547"/>
  <c r="I121" i="59547"/>
  <c r="J126" i="59547" s="1"/>
  <c r="AB25" i="59547"/>
  <c r="C8" i="59527"/>
  <c r="BT7" i="59547"/>
  <c r="BS153" i="59547"/>
  <c r="BT153" i="59547"/>
  <c r="BT210" i="59547"/>
  <c r="BT99" i="59547"/>
  <c r="BS210" i="59547"/>
  <c r="BS99" i="59547"/>
  <c r="DB210" i="59547"/>
  <c r="DC99" i="59547"/>
  <c r="DC153" i="59547"/>
  <c r="DB153" i="59547"/>
  <c r="DC7" i="59547"/>
  <c r="DC210" i="59547"/>
  <c r="DB99" i="59547"/>
  <c r="EK210" i="59547"/>
  <c r="EK99" i="59547"/>
  <c r="EL7" i="59547"/>
  <c r="EK153" i="59547"/>
  <c r="EL153" i="59547"/>
  <c r="EL210" i="59547"/>
  <c r="EL99" i="59547"/>
  <c r="D8" i="59547"/>
  <c r="BJ99" i="59547"/>
  <c r="FK99" i="59547"/>
  <c r="EB99" i="59547"/>
  <c r="CS99" i="59547"/>
  <c r="AB114" i="59547"/>
  <c r="AK210" i="59547"/>
  <c r="AK99" i="59547"/>
  <c r="AK153" i="59547"/>
  <c r="AK7" i="59547"/>
  <c r="AJ153" i="59547"/>
  <c r="AJ210" i="59547"/>
  <c r="AJ99" i="59547"/>
  <c r="D8" i="59546"/>
  <c r="AB8" i="59546" s="1"/>
  <c r="AM176" i="59547"/>
  <c r="AL175" i="59547"/>
  <c r="AM197" i="59547"/>
  <c r="AL196" i="59547"/>
  <c r="AM162" i="59547"/>
  <c r="AL161" i="59547"/>
  <c r="AM161" i="59547" s="1"/>
  <c r="AL189" i="59547"/>
  <c r="AM190" i="59547" s="1"/>
  <c r="AL154" i="59547"/>
  <c r="AM183" i="59547"/>
  <c r="AL182" i="59547"/>
  <c r="AA226" i="59547"/>
  <c r="S94" i="59547"/>
  <c r="K94" i="59547"/>
  <c r="W94" i="59547"/>
  <c r="O94" i="59547"/>
  <c r="G94" i="59547"/>
  <c r="AB135" i="59547"/>
  <c r="AB88" i="59547"/>
  <c r="M22" i="59547"/>
  <c r="M80" i="59547"/>
  <c r="N80" i="59547" s="1"/>
  <c r="M73" i="59547"/>
  <c r="N73" i="59547" s="1"/>
  <c r="M40" i="59547"/>
  <c r="N40" i="59547" s="1"/>
  <c r="M69" i="59547"/>
  <c r="N69" i="59547" s="1"/>
  <c r="O22" i="59547"/>
  <c r="O69" i="59547"/>
  <c r="P69" i="59547" s="1"/>
  <c r="O80" i="59547"/>
  <c r="P80" i="59547" s="1"/>
  <c r="O73" i="59547"/>
  <c r="P73" i="59547" s="1"/>
  <c r="O40" i="59547"/>
  <c r="P40" i="59547" s="1"/>
  <c r="Q22" i="59547"/>
  <c r="Q73" i="59547"/>
  <c r="R73" i="59547" s="1"/>
  <c r="Q40" i="59547"/>
  <c r="R40" i="59547" s="1"/>
  <c r="Q69" i="59547"/>
  <c r="R69" i="59547" s="1"/>
  <c r="Q80" i="59547"/>
  <c r="R80" i="59547" s="1"/>
  <c r="C22" i="59547"/>
  <c r="C69" i="59547"/>
  <c r="D69" i="59547" s="1"/>
  <c r="C94" i="59547"/>
  <c r="C80" i="59547"/>
  <c r="D80" i="59547" s="1"/>
  <c r="C73" i="59547"/>
  <c r="D73" i="59547" s="1"/>
  <c r="C40" i="59547"/>
  <c r="D40" i="59547" s="1"/>
  <c r="Y22" i="59547"/>
  <c r="Y69" i="59547"/>
  <c r="Z69" i="59547" s="1"/>
  <c r="Y80" i="59547"/>
  <c r="Z80" i="59547" s="1"/>
  <c r="Y73" i="59547"/>
  <c r="Z73" i="59547" s="1"/>
  <c r="Y40" i="59547"/>
  <c r="Z40" i="59547" s="1"/>
  <c r="I22" i="59547"/>
  <c r="I69" i="59547"/>
  <c r="J69" i="59547" s="1"/>
  <c r="I73" i="59547"/>
  <c r="J73" i="59547" s="1"/>
  <c r="I80" i="59547"/>
  <c r="J80" i="59547" s="1"/>
  <c r="I40" i="59547"/>
  <c r="J40" i="59547" s="1"/>
  <c r="K22" i="59547"/>
  <c r="K80" i="59547"/>
  <c r="L80" i="59547" s="1"/>
  <c r="K40" i="59547"/>
  <c r="L40" i="59547" s="1"/>
  <c r="K69" i="59547"/>
  <c r="L69" i="59547" s="1"/>
  <c r="K73" i="59547"/>
  <c r="L73" i="59547" s="1"/>
  <c r="S22" i="59547"/>
  <c r="S80" i="59547"/>
  <c r="T80" i="59547" s="1"/>
  <c r="S40" i="59547"/>
  <c r="T40" i="59547" s="1"/>
  <c r="S73" i="59547"/>
  <c r="T73" i="59547" s="1"/>
  <c r="S69" i="59547"/>
  <c r="T69" i="59547" s="1"/>
  <c r="U22" i="59547"/>
  <c r="U73" i="59547"/>
  <c r="V73" i="59547" s="1"/>
  <c r="U69" i="59547"/>
  <c r="V69" i="59547" s="1"/>
  <c r="U80" i="59547"/>
  <c r="V80" i="59547" s="1"/>
  <c r="U40" i="59547"/>
  <c r="V40" i="59547" s="1"/>
  <c r="E22" i="59547"/>
  <c r="E73" i="59547"/>
  <c r="F73" i="59547" s="1"/>
  <c r="E80" i="59547"/>
  <c r="F80" i="59547" s="1"/>
  <c r="E40" i="59547"/>
  <c r="F40" i="59547" s="1"/>
  <c r="E69" i="59547"/>
  <c r="F69" i="59547" s="1"/>
  <c r="W22" i="59547"/>
  <c r="W73" i="59547"/>
  <c r="X73" i="59547" s="1"/>
  <c r="W69" i="59547"/>
  <c r="X69" i="59547" s="1"/>
  <c r="W80" i="59547"/>
  <c r="X80" i="59547" s="1"/>
  <c r="W40" i="59547"/>
  <c r="X40" i="59547" s="1"/>
  <c r="G22" i="59547"/>
  <c r="G73" i="59547"/>
  <c r="H73" i="59547" s="1"/>
  <c r="G69" i="59547"/>
  <c r="H69" i="59547" s="1"/>
  <c r="G80" i="59547"/>
  <c r="H80" i="59547" s="1"/>
  <c r="G40" i="59547"/>
  <c r="H40" i="59547" s="1"/>
  <c r="AA20" i="59547"/>
  <c r="AB42" i="59547" s="1"/>
  <c r="AB9" i="59547"/>
  <c r="AA214" i="59547"/>
  <c r="AA231" i="59547"/>
  <c r="AA222" i="59547"/>
  <c r="AA220" i="59547"/>
  <c r="C10" i="59543"/>
  <c r="AA99" i="59547"/>
  <c r="AA225" i="59547"/>
  <c r="C224" i="59547"/>
  <c r="AA224" i="59547" s="1"/>
  <c r="H133" i="59547" l="1"/>
  <c r="W218" i="59547"/>
  <c r="AB54" i="59547"/>
  <c r="AA82" i="59547"/>
  <c r="AB82" i="59547" s="1"/>
  <c r="C85" i="59527"/>
  <c r="K218" i="59547"/>
  <c r="X133" i="59547"/>
  <c r="T133" i="59547"/>
  <c r="L133" i="59547"/>
  <c r="P133" i="59547"/>
  <c r="Y218" i="59547"/>
  <c r="G218" i="59547"/>
  <c r="O218" i="59547"/>
  <c r="AB24" i="59547"/>
  <c r="Q218" i="59547"/>
  <c r="S218" i="59547"/>
  <c r="I218" i="59547"/>
  <c r="U218" i="59547"/>
  <c r="M218" i="59547"/>
  <c r="E218" i="59547"/>
  <c r="AL224" i="59547"/>
  <c r="BJ224" i="59547" s="1"/>
  <c r="FK217" i="59547"/>
  <c r="O221" i="59547"/>
  <c r="AB71" i="59547"/>
  <c r="G221" i="59547"/>
  <c r="E128" i="59547"/>
  <c r="G219" i="59547" s="1"/>
  <c r="Q221" i="59547"/>
  <c r="S149" i="59547"/>
  <c r="T121" i="59547" s="1"/>
  <c r="M221" i="59547"/>
  <c r="G149" i="59547"/>
  <c r="H128" i="59547" s="1"/>
  <c r="E221" i="59547"/>
  <c r="W221" i="59547"/>
  <c r="M128" i="59547"/>
  <c r="O219" i="59547" s="1"/>
  <c r="S221" i="59547"/>
  <c r="U221" i="59547"/>
  <c r="I128" i="59547"/>
  <c r="J133" i="59547" s="1"/>
  <c r="I221" i="59547"/>
  <c r="K149" i="59547"/>
  <c r="L128" i="59547" s="1"/>
  <c r="W149" i="59547"/>
  <c r="X121" i="59547" s="1"/>
  <c r="AA182" i="59547"/>
  <c r="AB187" i="59547" s="1"/>
  <c r="Y221" i="59547"/>
  <c r="O149" i="59547"/>
  <c r="P128" i="59547" s="1"/>
  <c r="U128" i="59547"/>
  <c r="V133" i="59547" s="1"/>
  <c r="AA121" i="59547"/>
  <c r="AL218" i="59547" s="1"/>
  <c r="K221" i="59547"/>
  <c r="Q128" i="59547"/>
  <c r="S219" i="59547" s="1"/>
  <c r="C187" i="59527"/>
  <c r="C126" i="59527"/>
  <c r="X128" i="59547"/>
  <c r="AA133" i="59547"/>
  <c r="Y128" i="59547"/>
  <c r="Y219" i="59547" s="1"/>
  <c r="C128" i="59547"/>
  <c r="C20" i="59527"/>
  <c r="D42" i="59527" s="1"/>
  <c r="AB8" i="59547"/>
  <c r="AM155" i="59547"/>
  <c r="AL231" i="59547"/>
  <c r="AN231" i="59547"/>
  <c r="AL222" i="59547"/>
  <c r="AN222" i="59547"/>
  <c r="AM196" i="59547"/>
  <c r="AN221" i="59547"/>
  <c r="AM182" i="59547"/>
  <c r="AL214" i="59547"/>
  <c r="AM175" i="59547"/>
  <c r="AN214" i="59547"/>
  <c r="AB20" i="59547"/>
  <c r="AA80" i="59547"/>
  <c r="AB80" i="59547" s="1"/>
  <c r="AA40" i="59547"/>
  <c r="AB40" i="59547" s="1"/>
  <c r="AA69" i="59547"/>
  <c r="AB69" i="59547" s="1"/>
  <c r="AA73" i="59547"/>
  <c r="AB73" i="59547" s="1"/>
  <c r="AA22" i="59547"/>
  <c r="D10" i="59543"/>
  <c r="AA94" i="59547" l="1"/>
  <c r="C90" i="59547" s="1"/>
  <c r="C87" i="59547" s="1"/>
  <c r="D87" i="59547" s="1"/>
  <c r="L121" i="59547"/>
  <c r="P121" i="59547"/>
  <c r="AB85" i="59547"/>
  <c r="AB126" i="59547"/>
  <c r="T128" i="59547"/>
  <c r="H121" i="59547"/>
  <c r="Z133" i="59547"/>
  <c r="R133" i="59547"/>
  <c r="N133" i="59547"/>
  <c r="F133" i="59547"/>
  <c r="E149" i="59547"/>
  <c r="Q149" i="59547"/>
  <c r="R128" i="59547" s="1"/>
  <c r="D133" i="59547"/>
  <c r="E219" i="59547"/>
  <c r="E217" i="59547" s="1"/>
  <c r="I149" i="59547"/>
  <c r="K219" i="59547"/>
  <c r="K217" i="59547" s="1"/>
  <c r="I219" i="59547"/>
  <c r="I217" i="59547" s="1"/>
  <c r="U149" i="59547"/>
  <c r="V128" i="59547" s="1"/>
  <c r="W219" i="59547"/>
  <c r="W217" i="59547" s="1"/>
  <c r="O217" i="59547"/>
  <c r="M219" i="59547"/>
  <c r="M217" i="59547" s="1"/>
  <c r="U219" i="59547"/>
  <c r="U217" i="59547" s="1"/>
  <c r="Q219" i="59547"/>
  <c r="Q217" i="59547" s="1"/>
  <c r="P100" i="59547"/>
  <c r="P107" i="59547"/>
  <c r="T100" i="59547"/>
  <c r="T107" i="59547"/>
  <c r="X100" i="59547"/>
  <c r="X107" i="59547"/>
  <c r="L100" i="59547"/>
  <c r="L107" i="59547"/>
  <c r="H100" i="59547"/>
  <c r="H107" i="59547"/>
  <c r="AA218" i="59547"/>
  <c r="AL221" i="59547"/>
  <c r="BJ221" i="59547" s="1"/>
  <c r="S217" i="59547"/>
  <c r="C219" i="59547"/>
  <c r="C149" i="59547"/>
  <c r="D128" i="59547" s="1"/>
  <c r="BJ218" i="59547"/>
  <c r="AA221" i="59547"/>
  <c r="AA128" i="59547"/>
  <c r="AL219" i="59547" s="1"/>
  <c r="Y217" i="59547"/>
  <c r="C133" i="59527"/>
  <c r="M149" i="59547"/>
  <c r="Y149" i="59547"/>
  <c r="G217" i="59547"/>
  <c r="C22" i="59527"/>
  <c r="ES87" i="59547"/>
  <c r="ET87" i="59547" s="1"/>
  <c r="AN217" i="59547"/>
  <c r="BJ231" i="59547"/>
  <c r="BJ222" i="59547"/>
  <c r="BJ214" i="59547"/>
  <c r="E10" i="59543"/>
  <c r="B210" i="59527"/>
  <c r="B153" i="59527"/>
  <c r="B99" i="59527"/>
  <c r="B7" i="59527"/>
  <c r="W90" i="59547" l="1"/>
  <c r="Y90" i="59547"/>
  <c r="Y87" i="59547" s="1"/>
  <c r="Z90" i="59547" s="1"/>
  <c r="U90" i="59547"/>
  <c r="U87" i="59547" s="1"/>
  <c r="V90" i="59547" s="1"/>
  <c r="Q90" i="59547"/>
  <c r="Q87" i="59547" s="1"/>
  <c r="R90" i="59547" s="1"/>
  <c r="O90" i="59547"/>
  <c r="O87" i="59547" s="1"/>
  <c r="P90" i="59547" s="1"/>
  <c r="E90" i="59547"/>
  <c r="E87" i="59547" s="1"/>
  <c r="F90" i="59547" s="1"/>
  <c r="M90" i="59547"/>
  <c r="M87" i="59547" s="1"/>
  <c r="N87" i="59547" s="1"/>
  <c r="G90" i="59547"/>
  <c r="G87" i="59547" s="1"/>
  <c r="H87" i="59547" s="1"/>
  <c r="K90" i="59547"/>
  <c r="K87" i="59547" s="1"/>
  <c r="L87" i="59547" s="1"/>
  <c r="I90" i="59547"/>
  <c r="I87" i="59547" s="1"/>
  <c r="J87" i="59547" s="1"/>
  <c r="S90" i="59547"/>
  <c r="S87" i="59547" s="1"/>
  <c r="T90" i="59547" s="1"/>
  <c r="AB133" i="59547"/>
  <c r="Q6" i="59527"/>
  <c r="Q87" i="59527"/>
  <c r="Z128" i="59547"/>
  <c r="Z121" i="59547"/>
  <c r="V100" i="59547"/>
  <c r="V121" i="59547"/>
  <c r="R100" i="59547"/>
  <c r="R121" i="59547"/>
  <c r="N128" i="59547"/>
  <c r="N121" i="59547"/>
  <c r="J100" i="59547"/>
  <c r="J121" i="59547"/>
  <c r="F100" i="59547"/>
  <c r="F121" i="59547"/>
  <c r="J128" i="59547"/>
  <c r="F128" i="59547"/>
  <c r="DJ87" i="59547"/>
  <c r="C92" i="59547"/>
  <c r="C169" i="59547" s="1"/>
  <c r="C168" i="59547" s="1"/>
  <c r="C230" i="59547" s="1"/>
  <c r="F107" i="59547"/>
  <c r="DT87" i="59547"/>
  <c r="DX87" i="59547"/>
  <c r="FI87" i="59547"/>
  <c r="FJ87" i="59547" s="1"/>
  <c r="DL87" i="59547"/>
  <c r="DN87" i="59547"/>
  <c r="AP87" i="59547"/>
  <c r="EU87" i="59547"/>
  <c r="EV87" i="59547" s="1"/>
  <c r="BH87" i="59547"/>
  <c r="FE87" i="59547"/>
  <c r="FF87" i="59547" s="1"/>
  <c r="FG87" i="59547"/>
  <c r="FH87" i="59547" s="1"/>
  <c r="BU87" i="59547"/>
  <c r="BV87" i="59547" s="1"/>
  <c r="EY87" i="59547"/>
  <c r="EZ87" i="59547" s="1"/>
  <c r="CM87" i="59547"/>
  <c r="AL87" i="59547"/>
  <c r="AM87" i="59547" s="1"/>
  <c r="CQ87" i="59547"/>
  <c r="CG87" i="59547"/>
  <c r="CI87" i="59547"/>
  <c r="BD87" i="59547"/>
  <c r="EQ87" i="59547"/>
  <c r="ER87" i="59547" s="1"/>
  <c r="EO87" i="59547"/>
  <c r="EP87" i="59547" s="1"/>
  <c r="DZ87" i="59547"/>
  <c r="AV87" i="59547"/>
  <c r="DR87" i="59547"/>
  <c r="BY87" i="59547"/>
  <c r="EW87" i="59547"/>
  <c r="EX87" i="59547" s="1"/>
  <c r="AT87" i="59547"/>
  <c r="DV87" i="59547"/>
  <c r="BF87" i="59547"/>
  <c r="CC87" i="59547"/>
  <c r="AX87" i="59547"/>
  <c r="EM87" i="59547"/>
  <c r="EN87" i="59547" s="1"/>
  <c r="CO87" i="59547"/>
  <c r="AR87" i="59547"/>
  <c r="CA87" i="59547"/>
  <c r="DH87" i="59547"/>
  <c r="FC87" i="59547"/>
  <c r="FD87" i="59547" s="1"/>
  <c r="BB87" i="59547"/>
  <c r="FA87" i="59547"/>
  <c r="FB87" i="59547" s="1"/>
  <c r="DD87" i="59547"/>
  <c r="DE87" i="59547" s="1"/>
  <c r="AZ87" i="59547"/>
  <c r="CK87" i="59547"/>
  <c r="BW87" i="59547"/>
  <c r="DP87" i="59547"/>
  <c r="CE87" i="59547"/>
  <c r="CF90" i="59547" s="1"/>
  <c r="AN87" i="59547"/>
  <c r="W87" i="59547"/>
  <c r="X87" i="59547" s="1"/>
  <c r="V107" i="59547"/>
  <c r="R107" i="59547"/>
  <c r="J107" i="59547"/>
  <c r="N100" i="59547"/>
  <c r="N107" i="59547"/>
  <c r="Z100" i="59547"/>
  <c r="Z107" i="59547"/>
  <c r="D135" i="59547"/>
  <c r="D121" i="59547"/>
  <c r="D107" i="59547"/>
  <c r="D100" i="59547"/>
  <c r="AA149" i="59547"/>
  <c r="C217" i="59547"/>
  <c r="AA217" i="59547" s="1"/>
  <c r="AA219" i="59547"/>
  <c r="D90" i="59547"/>
  <c r="EB90" i="59547"/>
  <c r="I90" i="59527" s="1"/>
  <c r="BJ90" i="59547"/>
  <c r="E90" i="59527" s="1"/>
  <c r="DF87" i="59547"/>
  <c r="FK90" i="59547"/>
  <c r="K90" i="59527" s="1"/>
  <c r="CS90" i="59547"/>
  <c r="G90" i="59527" s="1"/>
  <c r="ES92" i="59547"/>
  <c r="F10" i="59543"/>
  <c r="L59" i="59527"/>
  <c r="J59" i="59527"/>
  <c r="H59" i="59527"/>
  <c r="F59" i="59527"/>
  <c r="D59" i="59527"/>
  <c r="L58" i="59527"/>
  <c r="J58" i="59527"/>
  <c r="H58" i="59527"/>
  <c r="F58" i="59527"/>
  <c r="D58" i="59527"/>
  <c r="L57" i="59527"/>
  <c r="J57" i="59527"/>
  <c r="H57" i="59527"/>
  <c r="F57" i="59527"/>
  <c r="D57" i="59527"/>
  <c r="AA90" i="59547" l="1"/>
  <c r="C90" i="59527" s="1"/>
  <c r="DQ87" i="59547"/>
  <c r="DQ90" i="59547"/>
  <c r="DI87" i="59547"/>
  <c r="DI90" i="59547"/>
  <c r="DW87" i="59547"/>
  <c r="DW90" i="59547"/>
  <c r="DS87" i="59547"/>
  <c r="DS90" i="59547"/>
  <c r="DG87" i="59547"/>
  <c r="DG90" i="59547"/>
  <c r="DY87" i="59547"/>
  <c r="DY90" i="59547"/>
  <c r="DK87" i="59547"/>
  <c r="DK90" i="59547"/>
  <c r="EA87" i="59547"/>
  <c r="EA90" i="59547"/>
  <c r="DO87" i="59547"/>
  <c r="DO90" i="59547"/>
  <c r="DU87" i="59547"/>
  <c r="DU90" i="59547"/>
  <c r="DM87" i="59547"/>
  <c r="DM90" i="59547"/>
  <c r="CR87" i="59547"/>
  <c r="CR90" i="59547"/>
  <c r="BX87" i="59547"/>
  <c r="BX90" i="59547"/>
  <c r="CB87" i="59547"/>
  <c r="CB90" i="59547"/>
  <c r="CL87" i="59547"/>
  <c r="CL90" i="59547"/>
  <c r="CD87" i="59547"/>
  <c r="CD90" i="59547"/>
  <c r="CJ87" i="59547"/>
  <c r="CJ90" i="59547"/>
  <c r="CN87" i="59547"/>
  <c r="CN90" i="59547"/>
  <c r="CP87" i="59547"/>
  <c r="CP90" i="59547"/>
  <c r="BZ87" i="59547"/>
  <c r="BZ90" i="59547"/>
  <c r="CH87" i="59547"/>
  <c r="CH90" i="59547"/>
  <c r="AU87" i="59547"/>
  <c r="AU90" i="59547"/>
  <c r="AW87" i="59547"/>
  <c r="AW90" i="59547"/>
  <c r="BE87" i="59547"/>
  <c r="BE90" i="59547"/>
  <c r="BA87" i="59547"/>
  <c r="BA90" i="59547"/>
  <c r="BG87" i="59547"/>
  <c r="BG90" i="59547"/>
  <c r="BI87" i="59547"/>
  <c r="BI90" i="59547"/>
  <c r="AQ87" i="59547"/>
  <c r="AQ90" i="59547"/>
  <c r="AY87" i="59547"/>
  <c r="AY90" i="59547"/>
  <c r="AO87" i="59547"/>
  <c r="AO90" i="59547"/>
  <c r="BC87" i="59547"/>
  <c r="BC90" i="59547"/>
  <c r="AS87" i="59547"/>
  <c r="AS90" i="59547"/>
  <c r="FI92" i="59547"/>
  <c r="FI212" i="59547" s="1"/>
  <c r="FI229" i="59547" s="1"/>
  <c r="DJ92" i="59547"/>
  <c r="DJ212" i="59547" s="1"/>
  <c r="DJ229" i="59547" s="1"/>
  <c r="J90" i="59547"/>
  <c r="X90" i="59547"/>
  <c r="DE90" i="59547"/>
  <c r="EN90" i="59547"/>
  <c r="BV90" i="59547"/>
  <c r="L90" i="59547"/>
  <c r="H90" i="59547"/>
  <c r="N90" i="59547"/>
  <c r="AM90" i="59547"/>
  <c r="EU92" i="59547"/>
  <c r="EU212" i="59547" s="1"/>
  <c r="EU229" i="59547" s="1"/>
  <c r="DN92" i="59547"/>
  <c r="DN212" i="59547" s="1"/>
  <c r="DN229" i="59547" s="1"/>
  <c r="CQ92" i="59547"/>
  <c r="CR92" i="59547" s="1"/>
  <c r="DR92" i="59547"/>
  <c r="DR212" i="59547" s="1"/>
  <c r="DR229" i="59547" s="1"/>
  <c r="BB92" i="59547"/>
  <c r="BC92" i="59547" s="1"/>
  <c r="CI92" i="59547"/>
  <c r="CJ92" i="59547" s="1"/>
  <c r="FG92" i="59547"/>
  <c r="FG212" i="59547" s="1"/>
  <c r="FG229" i="59547" s="1"/>
  <c r="DZ92" i="59547"/>
  <c r="DZ212" i="59547" s="1"/>
  <c r="DZ229" i="59547" s="1"/>
  <c r="AB128" i="59547"/>
  <c r="AB121" i="59547"/>
  <c r="C212" i="59547"/>
  <c r="C229" i="59547" s="1"/>
  <c r="D92" i="59547"/>
  <c r="EW92" i="59547"/>
  <c r="EW212" i="59547" s="1"/>
  <c r="EW229" i="59547" s="1"/>
  <c r="CM92" i="59547"/>
  <c r="CM212" i="59547" s="1"/>
  <c r="CM229" i="59547" s="1"/>
  <c r="FE92" i="59547"/>
  <c r="FE212" i="59547" s="1"/>
  <c r="FE229" i="59547" s="1"/>
  <c r="CC92" i="59547"/>
  <c r="CC212" i="59547" s="1"/>
  <c r="CC229" i="59547" s="1"/>
  <c r="BU92" i="59547"/>
  <c r="BU212" i="59547" s="1"/>
  <c r="BU229" i="59547" s="1"/>
  <c r="AR92" i="59547"/>
  <c r="AS92" i="59547" s="1"/>
  <c r="CK92" i="59547"/>
  <c r="CK212" i="59547" s="1"/>
  <c r="CK229" i="59547" s="1"/>
  <c r="DH92" i="59547"/>
  <c r="DI92" i="59547" s="1"/>
  <c r="EM92" i="59547"/>
  <c r="EM212" i="59547" s="1"/>
  <c r="EM229" i="59547" s="1"/>
  <c r="AN92" i="59547"/>
  <c r="AO92" i="59547" s="1"/>
  <c r="DD92" i="59547"/>
  <c r="DD212" i="59547" s="1"/>
  <c r="DD229" i="59547" s="1"/>
  <c r="DP92" i="59547"/>
  <c r="DQ92" i="59547" s="1"/>
  <c r="DV92" i="59547"/>
  <c r="DV212" i="59547" s="1"/>
  <c r="DV229" i="59547" s="1"/>
  <c r="EQ92" i="59547"/>
  <c r="ER92" i="59547" s="1"/>
  <c r="DT92" i="59547"/>
  <c r="DT212" i="59547" s="1"/>
  <c r="DT229" i="59547" s="1"/>
  <c r="CO92" i="59547"/>
  <c r="CP92" i="59547" s="1"/>
  <c r="DL92" i="59547"/>
  <c r="DL212" i="59547" s="1"/>
  <c r="DL229" i="59547" s="1"/>
  <c r="AL92" i="59547"/>
  <c r="AL212" i="59547" s="1"/>
  <c r="BD92" i="59547"/>
  <c r="BE92" i="59547" s="1"/>
  <c r="FC92" i="59547"/>
  <c r="FD92" i="59547" s="1"/>
  <c r="AT92" i="59547"/>
  <c r="AU92" i="59547" s="1"/>
  <c r="AV92" i="59547"/>
  <c r="AW92" i="59547" s="1"/>
  <c r="BY92" i="59547"/>
  <c r="BY212" i="59547" s="1"/>
  <c r="BY229" i="59547" s="1"/>
  <c r="FA92" i="59547"/>
  <c r="FB92" i="59547" s="1"/>
  <c r="W92" i="59547"/>
  <c r="X92" i="59547" s="1"/>
  <c r="BH92" i="59547"/>
  <c r="BI92" i="59547" s="1"/>
  <c r="AZ92" i="59547"/>
  <c r="BA92" i="59547" s="1"/>
  <c r="AP92" i="59547"/>
  <c r="AQ92" i="59547" s="1"/>
  <c r="BF92" i="59547"/>
  <c r="BG92" i="59547" s="1"/>
  <c r="AX92" i="59547"/>
  <c r="AY92" i="59547" s="1"/>
  <c r="CG92" i="59547"/>
  <c r="CH92" i="59547" s="1"/>
  <c r="EY92" i="59547"/>
  <c r="EY212" i="59547" s="1"/>
  <c r="EY229" i="59547" s="1"/>
  <c r="DX92" i="59547"/>
  <c r="DY92" i="59547" s="1"/>
  <c r="CA92" i="59547"/>
  <c r="CA212" i="59547" s="1"/>
  <c r="CA229" i="59547" s="1"/>
  <c r="BW92" i="59547"/>
  <c r="BX92" i="59547" s="1"/>
  <c r="EO92" i="59547"/>
  <c r="EP92" i="59547" s="1"/>
  <c r="CE92" i="59547"/>
  <c r="CF87" i="59547"/>
  <c r="EX92" i="59547"/>
  <c r="EV92" i="59547"/>
  <c r="ES212" i="59547"/>
  <c r="ES229" i="59547" s="1"/>
  <c r="ET92" i="59547"/>
  <c r="DK92" i="59547"/>
  <c r="CI212" i="59547"/>
  <c r="CI229" i="59547" s="1"/>
  <c r="Y92" i="59547"/>
  <c r="Z87" i="59547"/>
  <c r="U92" i="59547"/>
  <c r="V87" i="59547"/>
  <c r="S92" i="59547"/>
  <c r="T87" i="59547"/>
  <c r="Q92" i="59547"/>
  <c r="R87" i="59547"/>
  <c r="O92" i="59547"/>
  <c r="P87" i="59547"/>
  <c r="I92" i="59547"/>
  <c r="J92" i="59547" s="1"/>
  <c r="G92" i="59547"/>
  <c r="H92" i="59547" s="1"/>
  <c r="M92" i="59547"/>
  <c r="E92" i="59547"/>
  <c r="F87" i="59547"/>
  <c r="AB100" i="59547"/>
  <c r="AB107" i="59547"/>
  <c r="DF92" i="59547"/>
  <c r="EB87" i="59547"/>
  <c r="EC90" i="59547" s="1"/>
  <c r="BJ219" i="59547"/>
  <c r="AL217" i="59547"/>
  <c r="BJ217" i="59547" s="1"/>
  <c r="BJ87" i="59547"/>
  <c r="BK90" i="59547" s="1"/>
  <c r="CS87" i="59547"/>
  <c r="CT90" i="59547" s="1"/>
  <c r="FK87" i="59547"/>
  <c r="FL87" i="59547" s="1"/>
  <c r="K92" i="59547"/>
  <c r="L92" i="59547" s="1"/>
  <c r="C203" i="59547"/>
  <c r="D169" i="59547"/>
  <c r="BB212" i="59547"/>
  <c r="AN212" i="59547"/>
  <c r="BU170" i="59547" l="1"/>
  <c r="AA87" i="59547"/>
  <c r="AB90" i="59547" s="1"/>
  <c r="FJ92" i="59547"/>
  <c r="DS92" i="59547"/>
  <c r="DO92" i="59547"/>
  <c r="BV92" i="59547"/>
  <c r="EM170" i="59547"/>
  <c r="EO170" i="59547" s="1"/>
  <c r="CQ212" i="59547"/>
  <c r="CQ229" i="59547" s="1"/>
  <c r="DD170" i="59547"/>
  <c r="DF170" i="59547" s="1"/>
  <c r="DH170" i="59547" s="1"/>
  <c r="DJ170" i="59547" s="1"/>
  <c r="CL92" i="59547"/>
  <c r="FH92" i="59547"/>
  <c r="C211" i="59547"/>
  <c r="FF92" i="59547"/>
  <c r="DU92" i="59547"/>
  <c r="FL90" i="59547"/>
  <c r="DE92" i="59547"/>
  <c r="EA92" i="59547"/>
  <c r="CD92" i="59547"/>
  <c r="AR212" i="59547"/>
  <c r="AR229" i="59547" s="1"/>
  <c r="CN92" i="59547"/>
  <c r="EQ212" i="59547"/>
  <c r="EQ229" i="59547" s="1"/>
  <c r="CO212" i="59547"/>
  <c r="CO229" i="59547" s="1"/>
  <c r="FA212" i="59547"/>
  <c r="FA229" i="59547" s="1"/>
  <c r="CG212" i="59547"/>
  <c r="CG229" i="59547" s="1"/>
  <c r="DH212" i="59547"/>
  <c r="DH229" i="59547" s="1"/>
  <c r="FC212" i="59547"/>
  <c r="FC229" i="59547" s="1"/>
  <c r="DP212" i="59547"/>
  <c r="DP229" i="59547" s="1"/>
  <c r="DW92" i="59547"/>
  <c r="EN92" i="59547"/>
  <c r="BW212" i="59547"/>
  <c r="BW229" i="59547" s="1"/>
  <c r="DM92" i="59547"/>
  <c r="AM92" i="59547"/>
  <c r="DX212" i="59547"/>
  <c r="DX229" i="59547" s="1"/>
  <c r="AL170" i="59547"/>
  <c r="AN170" i="59547" s="1"/>
  <c r="AX212" i="59547"/>
  <c r="AX229" i="59547" s="1"/>
  <c r="CB92" i="59547"/>
  <c r="BD212" i="59547"/>
  <c r="BD211" i="59547" s="1"/>
  <c r="BZ92" i="59547"/>
  <c r="AZ212" i="59547"/>
  <c r="AZ229" i="59547" s="1"/>
  <c r="BF212" i="59547"/>
  <c r="BF229" i="59547" s="1"/>
  <c r="AV212" i="59547"/>
  <c r="AV211" i="59547" s="1"/>
  <c r="W212" i="59547"/>
  <c r="W211" i="59547" s="1"/>
  <c r="AT212" i="59547"/>
  <c r="AT229" i="59547" s="1"/>
  <c r="BH212" i="59547"/>
  <c r="BH229" i="59547" s="1"/>
  <c r="AP212" i="59547"/>
  <c r="AP211" i="59547" s="1"/>
  <c r="AP170" i="59547"/>
  <c r="AR170" i="59547" s="1"/>
  <c r="AT170" i="59547" s="1"/>
  <c r="AV170" i="59547" s="1"/>
  <c r="AX170" i="59547" s="1"/>
  <c r="AZ170" i="59547" s="1"/>
  <c r="BB170" i="59547" s="1"/>
  <c r="EO212" i="59547"/>
  <c r="EO229" i="59547" s="1"/>
  <c r="EZ92" i="59547"/>
  <c r="CE212" i="59547"/>
  <c r="CF92" i="59547"/>
  <c r="DF212" i="59547"/>
  <c r="DF229" i="59547" s="1"/>
  <c r="DG92" i="59547"/>
  <c r="Z92" i="59547"/>
  <c r="Y212" i="59547"/>
  <c r="V92" i="59547"/>
  <c r="U212" i="59547"/>
  <c r="T92" i="59547"/>
  <c r="S212" i="59547"/>
  <c r="R92" i="59547"/>
  <c r="Q212" i="59547"/>
  <c r="I212" i="59547"/>
  <c r="I211" i="59547" s="1"/>
  <c r="G212" i="59547"/>
  <c r="P92" i="59547"/>
  <c r="O212" i="59547"/>
  <c r="N92" i="59547"/>
  <c r="M212" i="59547"/>
  <c r="F92" i="59547"/>
  <c r="E212" i="59547"/>
  <c r="E169" i="59547"/>
  <c r="EB92" i="59547"/>
  <c r="EC92" i="59547" s="1"/>
  <c r="EC87" i="59547"/>
  <c r="BK87" i="59547"/>
  <c r="CT87" i="59547"/>
  <c r="D182" i="59547"/>
  <c r="D189" i="59547"/>
  <c r="FK92" i="59547"/>
  <c r="FL92" i="59547" s="1"/>
  <c r="BJ92" i="59547"/>
  <c r="BK92" i="59547" s="1"/>
  <c r="CS92" i="59547"/>
  <c r="CT92" i="59547" s="1"/>
  <c r="K212" i="59547"/>
  <c r="BU211" i="59547"/>
  <c r="EY211" i="59547"/>
  <c r="DR211" i="59547"/>
  <c r="EW211" i="59547"/>
  <c r="FE211" i="59547"/>
  <c r="FI211" i="59547"/>
  <c r="ES211" i="59547"/>
  <c r="EM211" i="59547"/>
  <c r="DD211" i="59547"/>
  <c r="BY211" i="59547"/>
  <c r="DJ211" i="59547"/>
  <c r="DT211" i="59547"/>
  <c r="CM211" i="59547"/>
  <c r="BW170" i="59547"/>
  <c r="FC211" i="59547"/>
  <c r="CC211" i="59547"/>
  <c r="CK211" i="59547"/>
  <c r="FG211" i="59547"/>
  <c r="DV211" i="59547"/>
  <c r="CA211" i="59547"/>
  <c r="CI211" i="59547"/>
  <c r="DN211" i="59547"/>
  <c r="EU211" i="59547"/>
  <c r="DZ211" i="59547"/>
  <c r="DL211" i="59547"/>
  <c r="C228" i="59547"/>
  <c r="D168" i="59547"/>
  <c r="D154" i="59547"/>
  <c r="C205" i="59547"/>
  <c r="AN229" i="59547"/>
  <c r="AN211" i="59547"/>
  <c r="BB229" i="59547"/>
  <c r="BB211" i="59547"/>
  <c r="AL211" i="59547"/>
  <c r="AL229" i="59547"/>
  <c r="DX211" i="59547" l="1"/>
  <c r="AA92" i="59547"/>
  <c r="AB92" i="59547" s="1"/>
  <c r="AB87" i="59547"/>
  <c r="CQ211" i="59547"/>
  <c r="C239" i="59547"/>
  <c r="C240" i="59547" s="1"/>
  <c r="C243" i="59547" s="1"/>
  <c r="BF211" i="59547"/>
  <c r="AR211" i="59547"/>
  <c r="FA211" i="59547"/>
  <c r="DH211" i="59547"/>
  <c r="CO211" i="59547"/>
  <c r="BW211" i="59547"/>
  <c r="CG211" i="59547"/>
  <c r="EQ211" i="59547"/>
  <c r="AV229" i="59547"/>
  <c r="DP211" i="59547"/>
  <c r="AT211" i="59547"/>
  <c r="CS212" i="59547"/>
  <c r="BD229" i="59547"/>
  <c r="AP229" i="59547"/>
  <c r="AX211" i="59547"/>
  <c r="AZ211" i="59547"/>
  <c r="DF211" i="59547"/>
  <c r="W229" i="59547"/>
  <c r="BH211" i="59547"/>
  <c r="BJ212" i="59547"/>
  <c r="EB212" i="59547"/>
  <c r="EO211" i="59547"/>
  <c r="FK212" i="59547"/>
  <c r="CE229" i="59547"/>
  <c r="CS229" i="59547" s="1"/>
  <c r="CE211" i="59547"/>
  <c r="Y229" i="59547"/>
  <c r="Y211" i="59547"/>
  <c r="U211" i="59547"/>
  <c r="U229" i="59547"/>
  <c r="S211" i="59547"/>
  <c r="S229" i="59547"/>
  <c r="Q229" i="59547"/>
  <c r="Q211" i="59547"/>
  <c r="O229" i="59547"/>
  <c r="O211" i="59547"/>
  <c r="I229" i="59547"/>
  <c r="G211" i="59547"/>
  <c r="G229" i="59547"/>
  <c r="M229" i="59547"/>
  <c r="M211" i="59547"/>
  <c r="E168" i="59547"/>
  <c r="G169" i="59547"/>
  <c r="E229" i="59547"/>
  <c r="E211" i="59547"/>
  <c r="AA212" i="59547"/>
  <c r="K229" i="59547"/>
  <c r="K211" i="59547"/>
  <c r="EQ170" i="59547"/>
  <c r="DL170" i="59547"/>
  <c r="DN170" i="59547" s="1"/>
  <c r="BY170" i="59547"/>
  <c r="EB229" i="59547"/>
  <c r="FK229" i="59547"/>
  <c r="BD170" i="59547"/>
  <c r="E238" i="59547" l="1"/>
  <c r="FK211" i="59547"/>
  <c r="CS211" i="59547"/>
  <c r="BJ229" i="59547"/>
  <c r="EB211" i="59547"/>
  <c r="BJ211" i="59547"/>
  <c r="AA211" i="59547"/>
  <c r="AA229" i="59547"/>
  <c r="I169" i="59547"/>
  <c r="G168" i="59547"/>
  <c r="F169" i="59547"/>
  <c r="E230" i="59547"/>
  <c r="E228" i="59547" s="1"/>
  <c r="E239" i="59547" s="1"/>
  <c r="E203" i="59547"/>
  <c r="F182" i="59547" s="1"/>
  <c r="DP170" i="59547"/>
  <c r="CA170" i="59547"/>
  <c r="ES170" i="59547"/>
  <c r="BF170" i="59547"/>
  <c r="BH170" i="59547" s="1"/>
  <c r="BJ170" i="59547" s="1"/>
  <c r="E170" i="59527" s="1"/>
  <c r="E240" i="59547" l="1"/>
  <c r="G238" i="59547" s="1"/>
  <c r="H169" i="59547"/>
  <c r="G230" i="59547"/>
  <c r="G228" i="59547" s="1"/>
  <c r="G239" i="59547" s="1"/>
  <c r="G203" i="59547"/>
  <c r="H182" i="59547" s="1"/>
  <c r="K169" i="59547"/>
  <c r="I168" i="59547"/>
  <c r="F189" i="59547"/>
  <c r="F154" i="59547"/>
  <c r="E205" i="59547"/>
  <c r="F168" i="59547"/>
  <c r="CC170" i="59547"/>
  <c r="EU170" i="59547"/>
  <c r="DR170" i="59547"/>
  <c r="E243" i="59547" l="1"/>
  <c r="G240" i="59547"/>
  <c r="G243" i="59547" s="1"/>
  <c r="M169" i="59547"/>
  <c r="K168" i="59547"/>
  <c r="H189" i="59547"/>
  <c r="G205" i="59547"/>
  <c r="H154" i="59547"/>
  <c r="H168" i="59547"/>
  <c r="J169" i="59547"/>
  <c r="I203" i="59547"/>
  <c r="J182" i="59547" s="1"/>
  <c r="I230" i="59547"/>
  <c r="I228" i="59547" s="1"/>
  <c r="I239" i="59547" s="1"/>
  <c r="EW170" i="59547"/>
  <c r="EY170" i="59547" s="1"/>
  <c r="DT170" i="59547"/>
  <c r="DV170" i="59547" s="1"/>
  <c r="CE170" i="59547"/>
  <c r="I238" i="59547" l="1"/>
  <c r="I240" i="59547" s="1"/>
  <c r="L169" i="59547"/>
  <c r="K203" i="59547"/>
  <c r="L182" i="59547" s="1"/>
  <c r="K230" i="59547"/>
  <c r="K228" i="59547" s="1"/>
  <c r="K239" i="59547" s="1"/>
  <c r="M168" i="59547"/>
  <c r="O169" i="59547"/>
  <c r="I205" i="59547"/>
  <c r="J154" i="59547"/>
  <c r="J189" i="59547"/>
  <c r="J168" i="59547"/>
  <c r="DX170" i="59547"/>
  <c r="CG170" i="59547"/>
  <c r="FA170" i="59547"/>
  <c r="N169" i="59547" l="1"/>
  <c r="M230" i="59547"/>
  <c r="M228" i="59547" s="1"/>
  <c r="M239" i="59547" s="1"/>
  <c r="M203" i="59547"/>
  <c r="N182" i="59547" s="1"/>
  <c r="I243" i="59547"/>
  <c r="K238" i="59547"/>
  <c r="K240" i="59547" s="1"/>
  <c r="L189" i="59547"/>
  <c r="K205" i="59547"/>
  <c r="L154" i="59547"/>
  <c r="L168" i="59547"/>
  <c r="Q169" i="59547"/>
  <c r="O168" i="59547"/>
  <c r="CI170" i="59547"/>
  <c r="CK170" i="59547" s="1"/>
  <c r="FC170" i="59547"/>
  <c r="DZ170" i="59547"/>
  <c r="G9" i="59530"/>
  <c r="I9" i="59530"/>
  <c r="K9" i="59530"/>
  <c r="M9" i="59530"/>
  <c r="V43" i="59530"/>
  <c r="U43" i="59530"/>
  <c r="T43" i="59530"/>
  <c r="S43" i="59530"/>
  <c r="R43" i="59530"/>
  <c r="M238" i="59547" l="1"/>
  <c r="M240" i="59547" s="1"/>
  <c r="M243" i="59547" s="1"/>
  <c r="K243" i="59547"/>
  <c r="P169" i="59547"/>
  <c r="O230" i="59547"/>
  <c r="O228" i="59547" s="1"/>
  <c r="O239" i="59547" s="1"/>
  <c r="O203" i="59547"/>
  <c r="P182" i="59547" s="1"/>
  <c r="N189" i="59547"/>
  <c r="M205" i="59547"/>
  <c r="N154" i="59547"/>
  <c r="N168" i="59547"/>
  <c r="S169" i="59547"/>
  <c r="Q168" i="59547"/>
  <c r="FE170" i="59547"/>
  <c r="EB170" i="59547"/>
  <c r="I170" i="59527" s="1"/>
  <c r="CM170" i="59547"/>
  <c r="O238" i="59547" l="1"/>
  <c r="O240" i="59547" s="1"/>
  <c r="O243" i="59547" s="1"/>
  <c r="P189" i="59547"/>
  <c r="O205" i="59547"/>
  <c r="P154" i="59547"/>
  <c r="P168" i="59547"/>
  <c r="R169" i="59547"/>
  <c r="Q203" i="59547"/>
  <c r="Q230" i="59547"/>
  <c r="Q228" i="59547" s="1"/>
  <c r="Q239" i="59547" s="1"/>
  <c r="U169" i="59547"/>
  <c r="S168" i="59547"/>
  <c r="CO170" i="59547"/>
  <c r="FG170" i="59547"/>
  <c r="FI170" i="59547" s="1"/>
  <c r="R168" i="59547" l="1"/>
  <c r="R182" i="59547"/>
  <c r="T169" i="59547"/>
  <c r="S203" i="59547"/>
  <c r="T182" i="59547" s="1"/>
  <c r="S230" i="59547"/>
  <c r="S228" i="59547" s="1"/>
  <c r="S239" i="59547" s="1"/>
  <c r="R189" i="59547"/>
  <c r="R154" i="59547"/>
  <c r="Q205" i="59547"/>
  <c r="W169" i="59547"/>
  <c r="U168" i="59547"/>
  <c r="FK170" i="59547"/>
  <c r="K170" i="59527" s="1"/>
  <c r="CQ170" i="59547"/>
  <c r="Q238" i="59547"/>
  <c r="Q240" i="59547" s="1"/>
  <c r="S238" i="59547" s="1"/>
  <c r="V169" i="59547" l="1"/>
  <c r="U203" i="59547"/>
  <c r="U230" i="59547"/>
  <c r="U228" i="59547" s="1"/>
  <c r="U239" i="59547" s="1"/>
  <c r="Y169" i="59547"/>
  <c r="W168" i="59547"/>
  <c r="T189" i="59547"/>
  <c r="T168" i="59547"/>
  <c r="S205" i="59547"/>
  <c r="T154" i="59547"/>
  <c r="S240" i="59547"/>
  <c r="U238" i="59547" s="1"/>
  <c r="CS170" i="59547"/>
  <c r="G170" i="59527" s="1"/>
  <c r="Q243" i="59547"/>
  <c r="V168" i="59547" l="1"/>
  <c r="V182" i="59547"/>
  <c r="S243" i="59547"/>
  <c r="Y168" i="59547"/>
  <c r="AA169" i="59547"/>
  <c r="V189" i="59547"/>
  <c r="U205" i="59547"/>
  <c r="V154" i="59547"/>
  <c r="X169" i="59547"/>
  <c r="W203" i="59547"/>
  <c r="X182" i="59547" s="1"/>
  <c r="W230" i="59547"/>
  <c r="W228" i="59547" s="1"/>
  <c r="W239" i="59547" s="1"/>
  <c r="U240" i="59547"/>
  <c r="A6" i="59541"/>
  <c r="A2" i="59541"/>
  <c r="X189" i="59547" l="1"/>
  <c r="X154" i="59547"/>
  <c r="X168" i="59547"/>
  <c r="W205" i="59547"/>
  <c r="AL169" i="59547"/>
  <c r="C169" i="59527"/>
  <c r="Z169" i="59547"/>
  <c r="AA168" i="59547"/>
  <c r="Y230" i="59547"/>
  <c r="Y203" i="59547"/>
  <c r="Z182" i="59547" s="1"/>
  <c r="U243" i="59547"/>
  <c r="W238" i="59547"/>
  <c r="W240" i="59547" s="1"/>
  <c r="AA203" i="59547" l="1"/>
  <c r="AB182" i="59547" s="1"/>
  <c r="AB169" i="59547"/>
  <c r="Z189" i="59547"/>
  <c r="Y205" i="59547"/>
  <c r="Z154" i="59547"/>
  <c r="Z168" i="59547"/>
  <c r="Y228" i="59547"/>
  <c r="AA230" i="59547"/>
  <c r="AL168" i="59547"/>
  <c r="AN169" i="59547"/>
  <c r="Y238" i="59547"/>
  <c r="W243" i="59547"/>
  <c r="Y239" i="59547" l="1"/>
  <c r="Y240" i="59547" s="1"/>
  <c r="Y243" i="59547" s="1"/>
  <c r="AA228" i="59547"/>
  <c r="AP169" i="59547"/>
  <c r="AN168" i="59547"/>
  <c r="AM169" i="59547"/>
  <c r="AL203" i="59547"/>
  <c r="AL230" i="59547"/>
  <c r="AL228" i="59547" s="1"/>
  <c r="AL239" i="59547" s="1"/>
  <c r="AM170" i="59547"/>
  <c r="AB189" i="59547"/>
  <c r="AA205" i="59547"/>
  <c r="AB154" i="59547"/>
  <c r="AB168" i="59547"/>
  <c r="AL205" i="59547" l="1"/>
  <c r="AM154" i="59547"/>
  <c r="AM189" i="59547"/>
  <c r="AO170" i="59547"/>
  <c r="AN203" i="59547"/>
  <c r="AN205" i="59547" s="1"/>
  <c r="AN230" i="59547"/>
  <c r="AN228" i="59547" s="1"/>
  <c r="AN239" i="59547" s="1"/>
  <c r="AM168" i="59547"/>
  <c r="AR169" i="59547"/>
  <c r="AP168" i="59547"/>
  <c r="AA239" i="59547"/>
  <c r="AA240" i="59547" s="1"/>
  <c r="AO169" i="59547"/>
  <c r="AO168" i="59547" l="1"/>
  <c r="AL238" i="59547"/>
  <c r="AA243" i="59547"/>
  <c r="AQ169" i="59547"/>
  <c r="AP230" i="59547"/>
  <c r="AP228" i="59547" s="1"/>
  <c r="AP239" i="59547" s="1"/>
  <c r="AP203" i="59547"/>
  <c r="AP205" i="59547" s="1"/>
  <c r="AQ170" i="59547"/>
  <c r="AR168" i="59547"/>
  <c r="AT169" i="59547"/>
  <c r="J6" i="59532"/>
  <c r="AS170" i="59547" l="1"/>
  <c r="AR203" i="59547"/>
  <c r="AR205" i="59547" s="1"/>
  <c r="AR230" i="59547"/>
  <c r="AR228" i="59547" s="1"/>
  <c r="AR239" i="59547" s="1"/>
  <c r="AV169" i="59547"/>
  <c r="AT168" i="59547"/>
  <c r="BJ238" i="59547"/>
  <c r="AL240" i="59547"/>
  <c r="AQ168" i="59547"/>
  <c r="AS169" i="59547"/>
  <c r="K19" i="59541"/>
  <c r="K17" i="59541"/>
  <c r="K12" i="59541"/>
  <c r="K10" i="59541"/>
  <c r="K9" i="59541"/>
  <c r="I19" i="59541"/>
  <c r="I17" i="59541"/>
  <c r="I12" i="59541"/>
  <c r="I10" i="59541"/>
  <c r="I9" i="59541"/>
  <c r="G19" i="59541"/>
  <c r="G17" i="59541"/>
  <c r="G12" i="59541"/>
  <c r="G10" i="59541"/>
  <c r="G9" i="59541"/>
  <c r="E19" i="59541"/>
  <c r="E17" i="59541"/>
  <c r="E12" i="59541"/>
  <c r="E10" i="59541"/>
  <c r="E9" i="59541"/>
  <c r="J6" i="59541"/>
  <c r="J5" i="59541"/>
  <c r="H6" i="59541"/>
  <c r="H5" i="59541"/>
  <c r="F6" i="59541"/>
  <c r="F5" i="59541"/>
  <c r="D6" i="59541"/>
  <c r="D5" i="59541"/>
  <c r="B6" i="59541"/>
  <c r="B5" i="59541"/>
  <c r="D4" i="59541"/>
  <c r="C19" i="59541"/>
  <c r="C17" i="59541"/>
  <c r="C12" i="59541"/>
  <c r="C10" i="59541"/>
  <c r="C9" i="59541"/>
  <c r="AS168" i="59547" l="1"/>
  <c r="AL243" i="59547"/>
  <c r="AN238" i="59547"/>
  <c r="AN240" i="59547" s="1"/>
  <c r="AU169" i="59547"/>
  <c r="AU170" i="59547"/>
  <c r="AT230" i="59547"/>
  <c r="AT228" i="59547" s="1"/>
  <c r="AT239" i="59547" s="1"/>
  <c r="AT203" i="59547"/>
  <c r="AT205" i="59547" s="1"/>
  <c r="AV168" i="59547"/>
  <c r="AX169" i="59547"/>
  <c r="L6" i="59530"/>
  <c r="L95" i="59530" s="1"/>
  <c r="L5" i="59530"/>
  <c r="K154" i="59527"/>
  <c r="K161" i="59527"/>
  <c r="U153" i="59527" s="1"/>
  <c r="K189" i="59527"/>
  <c r="K231" i="59527" s="1"/>
  <c r="K175" i="59527"/>
  <c r="K214" i="59527" s="1"/>
  <c r="K121" i="59527"/>
  <c r="K128" i="59527"/>
  <c r="K114" i="59527"/>
  <c r="U100" i="59527" s="1"/>
  <c r="K142" i="59527"/>
  <c r="K182" i="59527"/>
  <c r="K196" i="59527"/>
  <c r="K222" i="59527" s="1"/>
  <c r="K100" i="59527"/>
  <c r="K107" i="59527"/>
  <c r="L107" i="59527" s="1"/>
  <c r="B9" i="59538"/>
  <c r="C24" i="59527"/>
  <c r="C44" i="59527"/>
  <c r="B11" i="59532" s="1"/>
  <c r="C11" i="59532" s="1"/>
  <c r="C54" i="59527"/>
  <c r="D54" i="59527" s="1"/>
  <c r="Q73" i="59527" s="1"/>
  <c r="C75" i="59527"/>
  <c r="D75" i="59527" s="1"/>
  <c r="C82" i="59527"/>
  <c r="D82" i="59527" s="1"/>
  <c r="C71" i="59527"/>
  <c r="C233" i="59527"/>
  <c r="E8" i="59527"/>
  <c r="E44" i="59527"/>
  <c r="E71" i="59527"/>
  <c r="E213" i="59527" s="1"/>
  <c r="E225" i="59527" s="1"/>
  <c r="E175" i="59527"/>
  <c r="E214" i="59527" s="1"/>
  <c r="C175" i="59527"/>
  <c r="C214" i="59527" s="1"/>
  <c r="E121" i="59527"/>
  <c r="C121" i="59527"/>
  <c r="C218" i="59527" s="1"/>
  <c r="E128" i="59527"/>
  <c r="D30" i="59532" s="1"/>
  <c r="C128" i="59527"/>
  <c r="E114" i="59527"/>
  <c r="C114" i="59527"/>
  <c r="E142" i="59527"/>
  <c r="C142" i="59527"/>
  <c r="C220" i="59527" s="1"/>
  <c r="E182" i="59527"/>
  <c r="C182" i="59527"/>
  <c r="E196" i="59527"/>
  <c r="C196" i="59527"/>
  <c r="E100" i="59527"/>
  <c r="E107" i="59527"/>
  <c r="R99" i="59527" s="1"/>
  <c r="C100" i="59527"/>
  <c r="C107" i="59527"/>
  <c r="D112" i="59527" s="1"/>
  <c r="E154" i="59527"/>
  <c r="E161" i="59527"/>
  <c r="R153" i="59527" s="1"/>
  <c r="C154" i="59527"/>
  <c r="C161" i="59527"/>
  <c r="E189" i="59527"/>
  <c r="E231" i="59527" s="1"/>
  <c r="C189" i="59527"/>
  <c r="G8" i="59527"/>
  <c r="G44" i="59527"/>
  <c r="H44" i="59527" s="1"/>
  <c r="S71" i="59527" s="1"/>
  <c r="G71" i="59527"/>
  <c r="G213" i="59527" s="1"/>
  <c r="G225" i="59527" s="1"/>
  <c r="G175" i="59527"/>
  <c r="G214" i="59527" s="1"/>
  <c r="G121" i="59527"/>
  <c r="F29" i="59532" s="1"/>
  <c r="G128" i="59527"/>
  <c r="G114" i="59527"/>
  <c r="G142" i="59527"/>
  <c r="G182" i="59527"/>
  <c r="F31" i="59532" s="1"/>
  <c r="G196" i="59527"/>
  <c r="G100" i="59527"/>
  <c r="G107" i="59527"/>
  <c r="G154" i="59527"/>
  <c r="G161" i="59527"/>
  <c r="S153" i="59527" s="1"/>
  <c r="G189" i="59527"/>
  <c r="G231" i="59527" s="1"/>
  <c r="G233" i="59527"/>
  <c r="I8" i="59527"/>
  <c r="I44" i="59527"/>
  <c r="J44" i="59527" s="1"/>
  <c r="I71" i="59527"/>
  <c r="I213" i="59527" s="1"/>
  <c r="I225" i="59527" s="1"/>
  <c r="I175" i="59527"/>
  <c r="I214" i="59527" s="1"/>
  <c r="I121" i="59527"/>
  <c r="H29" i="59532" s="1"/>
  <c r="I128" i="59527"/>
  <c r="I114" i="59527"/>
  <c r="I142" i="59527"/>
  <c r="I182" i="59527"/>
  <c r="H31" i="59532" s="1"/>
  <c r="I196" i="59527"/>
  <c r="I222" i="59527" s="1"/>
  <c r="I100" i="59527"/>
  <c r="I107" i="59527"/>
  <c r="I154" i="59527"/>
  <c r="I161" i="59527"/>
  <c r="I189" i="59527"/>
  <c r="I231" i="59527" s="1"/>
  <c r="K8" i="59527"/>
  <c r="K44" i="59527"/>
  <c r="L44" i="59527" s="1"/>
  <c r="U71" i="59527" s="1"/>
  <c r="K71" i="59527"/>
  <c r="K213" i="59527" s="1"/>
  <c r="K225" i="59527" s="1"/>
  <c r="K233" i="59527"/>
  <c r="K135" i="59527"/>
  <c r="U128" i="59527" s="1"/>
  <c r="U205" i="59527" s="1"/>
  <c r="I135" i="59527"/>
  <c r="T128" i="59527" s="1"/>
  <c r="T205" i="59527" s="1"/>
  <c r="G135" i="59527"/>
  <c r="S128" i="59527" s="1"/>
  <c r="S205" i="59527" s="1"/>
  <c r="E135" i="59527"/>
  <c r="R128" i="59527" s="1"/>
  <c r="R205" i="59527" s="1"/>
  <c r="K97" i="59527"/>
  <c r="I97" i="59527"/>
  <c r="G97" i="59527"/>
  <c r="E97" i="59527"/>
  <c r="C97" i="59527"/>
  <c r="I7" i="59527"/>
  <c r="J7" i="59538" s="1"/>
  <c r="G7" i="59527"/>
  <c r="H7" i="59541" s="1"/>
  <c r="E7" i="59527"/>
  <c r="C7" i="59527"/>
  <c r="K7" i="59527"/>
  <c r="F10" i="59538"/>
  <c r="H10" i="59538"/>
  <c r="J10" i="59538"/>
  <c r="J16" i="59538"/>
  <c r="K98" i="59527"/>
  <c r="S31" i="59530"/>
  <c r="V31" i="59530"/>
  <c r="I30" i="59538"/>
  <c r="K30" i="59538" s="1"/>
  <c r="I23" i="59538"/>
  <c r="D10" i="59538"/>
  <c r="H6" i="59538"/>
  <c r="H5" i="59538"/>
  <c r="F6" i="59538"/>
  <c r="F5" i="59538"/>
  <c r="J6" i="59538"/>
  <c r="J5" i="59538"/>
  <c r="B10" i="59538"/>
  <c r="A17" i="59538"/>
  <c r="A16" i="59538"/>
  <c r="A10" i="59538"/>
  <c r="A9" i="59538"/>
  <c r="A6" i="59538"/>
  <c r="B7" i="59538"/>
  <c r="D6" i="59538"/>
  <c r="B6" i="59538"/>
  <c r="D5" i="59538"/>
  <c r="B5" i="59538"/>
  <c r="D4" i="59538"/>
  <c r="A2" i="59538"/>
  <c r="A2" i="59530"/>
  <c r="V25" i="59530"/>
  <c r="U25" i="59530"/>
  <c r="T25" i="59530"/>
  <c r="S25" i="59530"/>
  <c r="R25" i="59530"/>
  <c r="E96" i="59527"/>
  <c r="E207" i="59527"/>
  <c r="A2" i="59532"/>
  <c r="P2" i="59532" s="1"/>
  <c r="P3" i="59532"/>
  <c r="P1" i="59532"/>
  <c r="D8" i="59532"/>
  <c r="F8" i="59532"/>
  <c r="H8" i="59532"/>
  <c r="J8" i="59532"/>
  <c r="B8" i="59532"/>
  <c r="D10" i="59532"/>
  <c r="F10" i="59532"/>
  <c r="H10" i="59532"/>
  <c r="J10" i="59532"/>
  <c r="B10" i="59532"/>
  <c r="C10" i="59532" s="1"/>
  <c r="D13" i="59532"/>
  <c r="F13" i="59532"/>
  <c r="H13" i="59532"/>
  <c r="J13" i="59532"/>
  <c r="K13" i="59532" s="1"/>
  <c r="D12" i="59532"/>
  <c r="F12" i="59532"/>
  <c r="H12" i="59532"/>
  <c r="J12" i="59532"/>
  <c r="K12" i="59532" s="1"/>
  <c r="D11" i="59532"/>
  <c r="E11" i="59532" s="1"/>
  <c r="F11" i="59532"/>
  <c r="D4" i="59532"/>
  <c r="C103" i="59530"/>
  <c r="A103" i="59530"/>
  <c r="A102" i="59530"/>
  <c r="R29" i="59530"/>
  <c r="C101" i="59530"/>
  <c r="C100" i="59530"/>
  <c r="C99" i="59530"/>
  <c r="C98" i="59530"/>
  <c r="C97" i="59530"/>
  <c r="A97" i="59530"/>
  <c r="F4" i="59530"/>
  <c r="S37" i="59530"/>
  <c r="V42" i="59530"/>
  <c r="T37" i="59530"/>
  <c r="U28" i="59530"/>
  <c r="U37" i="59530"/>
  <c r="V28" i="59530"/>
  <c r="V37" i="59530"/>
  <c r="V32" i="59530"/>
  <c r="V29" i="59530"/>
  <c r="E9" i="59530"/>
  <c r="F5" i="59530"/>
  <c r="H5" i="59530"/>
  <c r="J5" i="59530"/>
  <c r="F6" i="59530"/>
  <c r="H6" i="59530"/>
  <c r="J6" i="59530"/>
  <c r="D6" i="59530"/>
  <c r="D5" i="59530"/>
  <c r="K151" i="59527"/>
  <c r="U151" i="59527" s="1"/>
  <c r="T182" i="59527"/>
  <c r="U182" i="59527"/>
  <c r="Q175" i="59527"/>
  <c r="Q210" i="59527" s="1"/>
  <c r="Q168" i="59527"/>
  <c r="Q153" i="59527"/>
  <c r="P182" i="59527"/>
  <c r="P175" i="59527"/>
  <c r="P168" i="59527"/>
  <c r="P161" i="59527"/>
  <c r="P44" i="59527"/>
  <c r="P42" i="59527"/>
  <c r="U5" i="59527"/>
  <c r="U40" i="59527" s="1"/>
  <c r="T98" i="59527"/>
  <c r="T99" i="59527"/>
  <c r="T100" i="59527"/>
  <c r="A74" i="59530"/>
  <c r="A70" i="59530"/>
  <c r="A66" i="59530"/>
  <c r="A62" i="59530"/>
  <c r="A58" i="59530"/>
  <c r="A54" i="59530"/>
  <c r="A82" i="59530"/>
  <c r="E3" i="59527"/>
  <c r="H6" i="59532"/>
  <c r="F6" i="59532"/>
  <c r="D6" i="59532"/>
  <c r="B6" i="59532"/>
  <c r="J5" i="59532"/>
  <c r="H5" i="59532"/>
  <c r="F5" i="59532"/>
  <c r="D5" i="59532"/>
  <c r="B5" i="59532"/>
  <c r="C37" i="59530"/>
  <c r="C33" i="59530"/>
  <c r="C29" i="59530"/>
  <c r="C25" i="59530"/>
  <c r="L45" i="59530"/>
  <c r="J45" i="59530"/>
  <c r="H45" i="59530"/>
  <c r="F45" i="59530"/>
  <c r="D45" i="59530"/>
  <c r="P1" i="59527"/>
  <c r="P2" i="59527"/>
  <c r="Q5" i="59527"/>
  <c r="Q40" i="59527" s="1"/>
  <c r="R5" i="59527"/>
  <c r="R40" i="59527" s="1"/>
  <c r="S5" i="59527"/>
  <c r="S40" i="59527" s="1"/>
  <c r="T5" i="59527"/>
  <c r="T40" i="59527" s="1"/>
  <c r="D9" i="59527"/>
  <c r="L9" i="59527"/>
  <c r="H10" i="59527"/>
  <c r="J10" i="59527"/>
  <c r="L10" i="59527"/>
  <c r="P7" i="59527"/>
  <c r="F11" i="59527"/>
  <c r="H11" i="59527"/>
  <c r="J11" i="59527"/>
  <c r="L11" i="59527"/>
  <c r="P8" i="59527"/>
  <c r="D12" i="59527"/>
  <c r="F12" i="59527"/>
  <c r="H12" i="59527"/>
  <c r="J12" i="59527"/>
  <c r="L12" i="59527"/>
  <c r="P20" i="59527"/>
  <c r="D13" i="59527"/>
  <c r="F13" i="59527"/>
  <c r="H13" i="59527"/>
  <c r="J13" i="59527"/>
  <c r="L13" i="59527"/>
  <c r="P22" i="59527"/>
  <c r="D14" i="59527"/>
  <c r="F14" i="59527"/>
  <c r="H14" i="59527"/>
  <c r="J14" i="59527"/>
  <c r="L14" i="59527"/>
  <c r="D15" i="59527"/>
  <c r="F15" i="59527"/>
  <c r="H15" i="59527"/>
  <c r="J15" i="59527"/>
  <c r="L15" i="59527"/>
  <c r="D16" i="59527"/>
  <c r="F16" i="59527"/>
  <c r="H16" i="59527"/>
  <c r="J16" i="59527"/>
  <c r="L16" i="59527"/>
  <c r="D17" i="59527"/>
  <c r="F17" i="59527"/>
  <c r="H17" i="59527"/>
  <c r="J17" i="59527"/>
  <c r="L17" i="59527"/>
  <c r="D18" i="59527"/>
  <c r="F18" i="59527"/>
  <c r="H18" i="59527"/>
  <c r="J18" i="59527"/>
  <c r="L18" i="59527"/>
  <c r="D20" i="59527"/>
  <c r="L20" i="59527"/>
  <c r="J32" i="59527"/>
  <c r="D25" i="59527"/>
  <c r="H25" i="59527"/>
  <c r="J25" i="59527"/>
  <c r="L25" i="59527"/>
  <c r="D26" i="59527"/>
  <c r="F26" i="59527"/>
  <c r="H26" i="59527"/>
  <c r="J26" i="59527"/>
  <c r="L26" i="59527"/>
  <c r="D27" i="59527"/>
  <c r="F27" i="59527"/>
  <c r="H27" i="59527"/>
  <c r="J27" i="59527"/>
  <c r="L27" i="59527"/>
  <c r="D28" i="59527"/>
  <c r="F28" i="59527"/>
  <c r="H28" i="59527"/>
  <c r="J28" i="59527"/>
  <c r="L28" i="59527"/>
  <c r="D29" i="59527"/>
  <c r="F29" i="59527"/>
  <c r="H29" i="59527"/>
  <c r="J29" i="59527"/>
  <c r="L29" i="59527"/>
  <c r="D30" i="59527"/>
  <c r="F30" i="59527"/>
  <c r="H30" i="59527"/>
  <c r="J30" i="59527"/>
  <c r="L30" i="59527"/>
  <c r="D31" i="59527"/>
  <c r="F31" i="59527"/>
  <c r="H31" i="59527"/>
  <c r="J31" i="59527"/>
  <c r="L31" i="59527"/>
  <c r="D32" i="59527"/>
  <c r="F32" i="59527"/>
  <c r="D33" i="59527"/>
  <c r="F33" i="59527"/>
  <c r="H33" i="59527"/>
  <c r="J33" i="59527"/>
  <c r="L33" i="59527"/>
  <c r="D34" i="59527"/>
  <c r="F34" i="59527"/>
  <c r="H34" i="59527"/>
  <c r="J34" i="59527"/>
  <c r="L34" i="59527"/>
  <c r="D35" i="59527"/>
  <c r="F35" i="59527"/>
  <c r="H35" i="59527"/>
  <c r="J35" i="59527"/>
  <c r="L35" i="59527"/>
  <c r="D45" i="59527"/>
  <c r="F45" i="59527"/>
  <c r="H45" i="59527"/>
  <c r="J45" i="59527"/>
  <c r="L45" i="59527"/>
  <c r="D46" i="59527"/>
  <c r="F46" i="59527"/>
  <c r="H46" i="59527"/>
  <c r="J46" i="59527"/>
  <c r="L46" i="59527"/>
  <c r="D47" i="59527"/>
  <c r="F47" i="59527"/>
  <c r="H47" i="59527"/>
  <c r="J47" i="59527"/>
  <c r="L47" i="59527"/>
  <c r="D48" i="59527"/>
  <c r="F48" i="59527"/>
  <c r="H48" i="59527"/>
  <c r="J48" i="59527"/>
  <c r="L48" i="59527"/>
  <c r="D49" i="59527"/>
  <c r="F49" i="59527"/>
  <c r="H49" i="59527"/>
  <c r="J49" i="59527"/>
  <c r="L49" i="59527"/>
  <c r="D50" i="59527"/>
  <c r="F50" i="59527"/>
  <c r="H50" i="59527"/>
  <c r="J50" i="59527"/>
  <c r="L50" i="59527"/>
  <c r="D51" i="59527"/>
  <c r="F51" i="59527"/>
  <c r="H51" i="59527"/>
  <c r="J51" i="59527"/>
  <c r="L51" i="59527"/>
  <c r="D52" i="59527"/>
  <c r="F52" i="59527"/>
  <c r="H52" i="59527"/>
  <c r="J52" i="59527"/>
  <c r="L52" i="59527"/>
  <c r="F55" i="59527"/>
  <c r="H55" i="59527"/>
  <c r="J55" i="59527"/>
  <c r="L55" i="59527"/>
  <c r="D56" i="59527"/>
  <c r="F56" i="59527"/>
  <c r="H56" i="59527"/>
  <c r="J56" i="59527"/>
  <c r="L56" i="59527"/>
  <c r="D60" i="59527"/>
  <c r="F60" i="59527"/>
  <c r="H60" i="59527"/>
  <c r="J60" i="59527"/>
  <c r="L60" i="59527"/>
  <c r="D61" i="59527"/>
  <c r="F61" i="59527"/>
  <c r="H61" i="59527"/>
  <c r="J61" i="59527"/>
  <c r="L61" i="59527"/>
  <c r="D62" i="59527"/>
  <c r="F62" i="59527"/>
  <c r="H62" i="59527"/>
  <c r="J62" i="59527"/>
  <c r="L62" i="59527"/>
  <c r="D63" i="59527"/>
  <c r="F63" i="59527"/>
  <c r="H63" i="59527"/>
  <c r="J63" i="59527"/>
  <c r="L63" i="59527"/>
  <c r="D64" i="59527"/>
  <c r="F64" i="59527"/>
  <c r="H64" i="59527"/>
  <c r="J64" i="59527"/>
  <c r="L64" i="59527"/>
  <c r="D65" i="59527"/>
  <c r="F65" i="59527"/>
  <c r="H65" i="59527"/>
  <c r="J65" i="59527"/>
  <c r="L65" i="59527"/>
  <c r="D66" i="59527"/>
  <c r="F66" i="59527"/>
  <c r="H66" i="59527"/>
  <c r="J66" i="59527"/>
  <c r="L66" i="59527"/>
  <c r="D67" i="59527"/>
  <c r="F67" i="59527"/>
  <c r="H67" i="59527"/>
  <c r="J67" i="59527"/>
  <c r="L67" i="59527"/>
  <c r="D76" i="59527"/>
  <c r="F76" i="59527"/>
  <c r="H76" i="59527"/>
  <c r="J76" i="59527"/>
  <c r="L76" i="59527"/>
  <c r="D77" i="59527"/>
  <c r="F77" i="59527"/>
  <c r="H77" i="59527"/>
  <c r="J77" i="59527"/>
  <c r="L77" i="59527"/>
  <c r="D78" i="59527"/>
  <c r="F78" i="59527"/>
  <c r="H78" i="59527"/>
  <c r="J78" i="59527"/>
  <c r="L78" i="59527"/>
  <c r="F83" i="59527"/>
  <c r="J83" i="59527"/>
  <c r="L83" i="59527"/>
  <c r="D84" i="59527"/>
  <c r="F84" i="59527"/>
  <c r="H84" i="59527"/>
  <c r="J84" i="59527"/>
  <c r="L84" i="59527"/>
  <c r="D85" i="59527"/>
  <c r="F85" i="59527"/>
  <c r="H85" i="59527"/>
  <c r="J85" i="59527"/>
  <c r="L85" i="59527"/>
  <c r="D88" i="59527"/>
  <c r="F88" i="59527"/>
  <c r="H88" i="59527"/>
  <c r="J88" i="59527"/>
  <c r="L88" i="59527"/>
  <c r="C98" i="59527"/>
  <c r="E98" i="59527"/>
  <c r="G98" i="59527"/>
  <c r="I98" i="59527"/>
  <c r="P98" i="59527"/>
  <c r="A99" i="59527"/>
  <c r="C99" i="59527"/>
  <c r="E99" i="59527"/>
  <c r="G99" i="59527"/>
  <c r="I99" i="59527"/>
  <c r="K99" i="59527"/>
  <c r="P99" i="59527"/>
  <c r="P100" i="59527"/>
  <c r="D101" i="59527"/>
  <c r="F101" i="59527"/>
  <c r="H101" i="59527"/>
  <c r="J101" i="59527"/>
  <c r="L101" i="59527"/>
  <c r="P101" i="59527"/>
  <c r="D102" i="59527"/>
  <c r="F102" i="59527"/>
  <c r="H102" i="59527"/>
  <c r="J102" i="59527"/>
  <c r="L102" i="59527"/>
  <c r="P102" i="59527"/>
  <c r="D103" i="59527"/>
  <c r="F103" i="59527"/>
  <c r="H103" i="59527"/>
  <c r="J103" i="59527"/>
  <c r="L103" i="59527"/>
  <c r="D104" i="59527"/>
  <c r="F104" i="59527"/>
  <c r="H104" i="59527"/>
  <c r="J104" i="59527"/>
  <c r="L104" i="59527"/>
  <c r="D105" i="59527"/>
  <c r="F105" i="59527"/>
  <c r="H105" i="59527"/>
  <c r="J105" i="59527"/>
  <c r="L105" i="59527"/>
  <c r="D108" i="59527"/>
  <c r="F108" i="59527"/>
  <c r="H108" i="59527"/>
  <c r="J108" i="59527"/>
  <c r="L108" i="59527"/>
  <c r="F109" i="59527"/>
  <c r="H109" i="59527"/>
  <c r="J109" i="59527"/>
  <c r="L109" i="59527"/>
  <c r="D110" i="59527"/>
  <c r="F110" i="59527"/>
  <c r="H110" i="59527"/>
  <c r="J110" i="59527"/>
  <c r="L110" i="59527"/>
  <c r="D111" i="59527"/>
  <c r="F111" i="59527"/>
  <c r="H111" i="59527"/>
  <c r="J111" i="59527"/>
  <c r="L111" i="59527"/>
  <c r="F112" i="59527"/>
  <c r="H112" i="59527"/>
  <c r="J112" i="59527"/>
  <c r="L112" i="59527"/>
  <c r="D115" i="59527"/>
  <c r="F115" i="59527"/>
  <c r="H115" i="59527"/>
  <c r="J115" i="59527"/>
  <c r="L115" i="59527"/>
  <c r="D116" i="59527"/>
  <c r="F116" i="59527"/>
  <c r="H116" i="59527"/>
  <c r="J116" i="59527"/>
  <c r="L116" i="59527"/>
  <c r="D117" i="59527"/>
  <c r="F117" i="59527"/>
  <c r="H117" i="59527"/>
  <c r="J117" i="59527"/>
  <c r="L117" i="59527"/>
  <c r="D118" i="59527"/>
  <c r="F118" i="59527"/>
  <c r="H118" i="59527"/>
  <c r="J118" i="59527"/>
  <c r="L118" i="59527"/>
  <c r="D119" i="59527"/>
  <c r="F119" i="59527"/>
  <c r="H119" i="59527"/>
  <c r="J119" i="59527"/>
  <c r="L119" i="59527"/>
  <c r="F122" i="59527"/>
  <c r="D123" i="59527"/>
  <c r="F123" i="59527"/>
  <c r="H123" i="59527"/>
  <c r="J123" i="59527"/>
  <c r="L123" i="59527"/>
  <c r="D124" i="59527"/>
  <c r="F124" i="59527"/>
  <c r="H124" i="59527"/>
  <c r="J124" i="59527"/>
  <c r="L124" i="59527"/>
  <c r="D125" i="59527"/>
  <c r="F125" i="59527"/>
  <c r="H125" i="59527"/>
  <c r="J125" i="59527"/>
  <c r="L125" i="59527"/>
  <c r="D126" i="59527"/>
  <c r="F126" i="59527"/>
  <c r="H126" i="59527"/>
  <c r="J126" i="59527"/>
  <c r="L126" i="59527"/>
  <c r="D129" i="59527"/>
  <c r="F129" i="59527"/>
  <c r="H129" i="59527"/>
  <c r="J129" i="59527"/>
  <c r="L129" i="59527"/>
  <c r="D130" i="59527"/>
  <c r="F130" i="59527"/>
  <c r="H130" i="59527"/>
  <c r="J130" i="59527"/>
  <c r="L130" i="59527"/>
  <c r="D131" i="59527"/>
  <c r="F131" i="59527"/>
  <c r="H131" i="59527"/>
  <c r="J131" i="59527"/>
  <c r="L131" i="59527"/>
  <c r="D132" i="59527"/>
  <c r="F132" i="59527"/>
  <c r="H132" i="59527"/>
  <c r="J132" i="59527"/>
  <c r="L132" i="59527"/>
  <c r="F133" i="59527"/>
  <c r="H133" i="59527"/>
  <c r="J133" i="59527"/>
  <c r="L133" i="59527"/>
  <c r="D137" i="59527"/>
  <c r="F137" i="59527"/>
  <c r="H137" i="59527"/>
  <c r="J137" i="59527"/>
  <c r="L137" i="59527"/>
  <c r="D138" i="59527"/>
  <c r="F138" i="59527"/>
  <c r="H138" i="59527"/>
  <c r="J138" i="59527"/>
  <c r="L138" i="59527"/>
  <c r="D139" i="59527"/>
  <c r="F139" i="59527"/>
  <c r="H139" i="59527"/>
  <c r="J139" i="59527"/>
  <c r="L139" i="59527"/>
  <c r="D140" i="59527"/>
  <c r="F140" i="59527"/>
  <c r="H140" i="59527"/>
  <c r="J140" i="59527"/>
  <c r="L140" i="59527"/>
  <c r="D142" i="59527"/>
  <c r="L142" i="59527"/>
  <c r="D143" i="59527"/>
  <c r="F143" i="59527"/>
  <c r="H143" i="59527"/>
  <c r="J143" i="59527"/>
  <c r="L143" i="59527"/>
  <c r="D144" i="59527"/>
  <c r="F144" i="59527"/>
  <c r="H144" i="59527"/>
  <c r="J144" i="59527"/>
  <c r="L144" i="59527"/>
  <c r="D145" i="59527"/>
  <c r="F145" i="59527"/>
  <c r="H145" i="59527"/>
  <c r="J145" i="59527"/>
  <c r="L145" i="59527"/>
  <c r="D146" i="59527"/>
  <c r="F146" i="59527"/>
  <c r="H146" i="59527"/>
  <c r="J146" i="59527"/>
  <c r="L146" i="59527"/>
  <c r="D147" i="59527"/>
  <c r="F147" i="59527"/>
  <c r="H147" i="59527"/>
  <c r="J147" i="59527"/>
  <c r="L147" i="59527"/>
  <c r="C151" i="59527"/>
  <c r="Q151" i="59527" s="1"/>
  <c r="E151" i="59527"/>
  <c r="R151" i="59527" s="1"/>
  <c r="G151" i="59527"/>
  <c r="S151" i="59527" s="1"/>
  <c r="I151" i="59527"/>
  <c r="T151" i="59527" s="1"/>
  <c r="L151" i="59527"/>
  <c r="C152" i="59527"/>
  <c r="E152" i="59527"/>
  <c r="G152" i="59527"/>
  <c r="I152" i="59527"/>
  <c r="K152" i="59527"/>
  <c r="L152" i="59527"/>
  <c r="P152" i="59527"/>
  <c r="A153" i="59527"/>
  <c r="C153" i="59527"/>
  <c r="E153" i="59527"/>
  <c r="G153" i="59527"/>
  <c r="I153" i="59527"/>
  <c r="K153" i="59527"/>
  <c r="P153" i="59527"/>
  <c r="F155" i="59527"/>
  <c r="H155" i="59527"/>
  <c r="J155" i="59527"/>
  <c r="L155" i="59527"/>
  <c r="D156" i="59527"/>
  <c r="F156" i="59527"/>
  <c r="H156" i="59527"/>
  <c r="J156" i="59527"/>
  <c r="L156" i="59527"/>
  <c r="D157" i="59527"/>
  <c r="F157" i="59527"/>
  <c r="H157" i="59527"/>
  <c r="J157" i="59527"/>
  <c r="L157" i="59527"/>
  <c r="D158" i="59527"/>
  <c r="F158" i="59527"/>
  <c r="H158" i="59527"/>
  <c r="J158" i="59527"/>
  <c r="L158" i="59527"/>
  <c r="D159" i="59527"/>
  <c r="F159" i="59527"/>
  <c r="H159" i="59527"/>
  <c r="J159" i="59527"/>
  <c r="L159" i="59527"/>
  <c r="D161" i="59527"/>
  <c r="D162" i="59527"/>
  <c r="F162" i="59527"/>
  <c r="H162" i="59527"/>
  <c r="J162" i="59527"/>
  <c r="L162" i="59527"/>
  <c r="D163" i="59527"/>
  <c r="F163" i="59527"/>
  <c r="H163" i="59527"/>
  <c r="J163" i="59527"/>
  <c r="L163" i="59527"/>
  <c r="D164" i="59527"/>
  <c r="F164" i="59527"/>
  <c r="H164" i="59527"/>
  <c r="J164" i="59527"/>
  <c r="L164" i="59527"/>
  <c r="D165" i="59527"/>
  <c r="F165" i="59527"/>
  <c r="H165" i="59527"/>
  <c r="J165" i="59527"/>
  <c r="L165" i="59527"/>
  <c r="D166" i="59527"/>
  <c r="F166" i="59527"/>
  <c r="H166" i="59527"/>
  <c r="J166" i="59527"/>
  <c r="L166" i="59527"/>
  <c r="D170" i="59527"/>
  <c r="D171" i="59527"/>
  <c r="F171" i="59527"/>
  <c r="D172" i="59527"/>
  <c r="F172" i="59527"/>
  <c r="H172" i="59527"/>
  <c r="D173" i="59527"/>
  <c r="F173" i="59527"/>
  <c r="H173" i="59527"/>
  <c r="J173" i="59527"/>
  <c r="F175" i="59527"/>
  <c r="D176" i="59527"/>
  <c r="F176" i="59527"/>
  <c r="H176" i="59527"/>
  <c r="J176" i="59527"/>
  <c r="L176" i="59527"/>
  <c r="D177" i="59527"/>
  <c r="F177" i="59527"/>
  <c r="H177" i="59527"/>
  <c r="J177" i="59527"/>
  <c r="L177" i="59527"/>
  <c r="D178" i="59527"/>
  <c r="F178" i="59527"/>
  <c r="H178" i="59527"/>
  <c r="J178" i="59527"/>
  <c r="L178" i="59527"/>
  <c r="D179" i="59527"/>
  <c r="F179" i="59527"/>
  <c r="H179" i="59527"/>
  <c r="J179" i="59527"/>
  <c r="L179" i="59527"/>
  <c r="D180" i="59527"/>
  <c r="F180" i="59527"/>
  <c r="H180" i="59527"/>
  <c r="J180" i="59527"/>
  <c r="L180" i="59527"/>
  <c r="J183" i="59527"/>
  <c r="L183" i="59527"/>
  <c r="D184" i="59527"/>
  <c r="F184" i="59527"/>
  <c r="H184" i="59527"/>
  <c r="J184" i="59527"/>
  <c r="L184" i="59527"/>
  <c r="D185" i="59527"/>
  <c r="F185" i="59527"/>
  <c r="H185" i="59527"/>
  <c r="J185" i="59527"/>
  <c r="L185" i="59527"/>
  <c r="D186" i="59527"/>
  <c r="F186" i="59527"/>
  <c r="H186" i="59527"/>
  <c r="J186" i="59527"/>
  <c r="L186" i="59527"/>
  <c r="D187" i="59527"/>
  <c r="F187" i="59527"/>
  <c r="H187" i="59527"/>
  <c r="J187" i="59527"/>
  <c r="L187" i="59527"/>
  <c r="J190" i="59527"/>
  <c r="L190" i="59527"/>
  <c r="D191" i="59527"/>
  <c r="F191" i="59527"/>
  <c r="H191" i="59527"/>
  <c r="J191" i="59527"/>
  <c r="L191" i="59527"/>
  <c r="D192" i="59527"/>
  <c r="F192" i="59527"/>
  <c r="H192" i="59527"/>
  <c r="J192" i="59527"/>
  <c r="L192" i="59527"/>
  <c r="D193" i="59527"/>
  <c r="F193" i="59527"/>
  <c r="H193" i="59527"/>
  <c r="J193" i="59527"/>
  <c r="L193" i="59527"/>
  <c r="D194" i="59527"/>
  <c r="F194" i="59527"/>
  <c r="H194" i="59527"/>
  <c r="J194" i="59527"/>
  <c r="L194" i="59527"/>
  <c r="D197" i="59527"/>
  <c r="F197" i="59527"/>
  <c r="H197" i="59527"/>
  <c r="J197" i="59527"/>
  <c r="L197" i="59527"/>
  <c r="D198" i="59527"/>
  <c r="F198" i="59527"/>
  <c r="H198" i="59527"/>
  <c r="J198" i="59527"/>
  <c r="L198" i="59527"/>
  <c r="D199" i="59527"/>
  <c r="F199" i="59527"/>
  <c r="H199" i="59527"/>
  <c r="J199" i="59527"/>
  <c r="L199" i="59527"/>
  <c r="D200" i="59527"/>
  <c r="F200" i="59527"/>
  <c r="H200" i="59527"/>
  <c r="J200" i="59527"/>
  <c r="L200" i="59527"/>
  <c r="D201" i="59527"/>
  <c r="F201" i="59527"/>
  <c r="H201" i="59527"/>
  <c r="J201" i="59527"/>
  <c r="L201" i="59527"/>
  <c r="C208" i="59527"/>
  <c r="E208" i="59527"/>
  <c r="G208" i="59527"/>
  <c r="I208" i="59527"/>
  <c r="K208" i="59527"/>
  <c r="C209" i="59527"/>
  <c r="E209" i="59527"/>
  <c r="G209" i="59527"/>
  <c r="I209" i="59527"/>
  <c r="K209" i="59527"/>
  <c r="A210" i="59527"/>
  <c r="C210" i="59527"/>
  <c r="E210" i="59527"/>
  <c r="G210" i="59527"/>
  <c r="I210" i="59527"/>
  <c r="K210" i="59527"/>
  <c r="H175" i="59527"/>
  <c r="F100" i="59527"/>
  <c r="R98" i="59527"/>
  <c r="F154" i="59527"/>
  <c r="F142" i="59527"/>
  <c r="L128" i="59527"/>
  <c r="S99" i="59527"/>
  <c r="J196" i="59527"/>
  <c r="H142" i="59527"/>
  <c r="R100" i="59527"/>
  <c r="H107" i="59527"/>
  <c r="Q22" i="59527"/>
  <c r="J100" i="59527"/>
  <c r="H100" i="59527"/>
  <c r="H196" i="59527"/>
  <c r="J175" i="59527"/>
  <c r="D175" i="59527"/>
  <c r="F161" i="59527"/>
  <c r="L161" i="59527"/>
  <c r="H161" i="59527"/>
  <c r="D83" i="59527"/>
  <c r="R97" i="59527"/>
  <c r="H32" i="59527"/>
  <c r="H83" i="59527"/>
  <c r="D190" i="59527"/>
  <c r="F136" i="59527"/>
  <c r="D196" i="59527"/>
  <c r="J7" i="59532"/>
  <c r="D183" i="59527"/>
  <c r="J161" i="59527"/>
  <c r="J114" i="59527"/>
  <c r="F114" i="59527"/>
  <c r="S98" i="59527"/>
  <c r="D122" i="59527"/>
  <c r="J122" i="59527"/>
  <c r="H122" i="59527"/>
  <c r="L122" i="59527"/>
  <c r="H190" i="59527"/>
  <c r="F196" i="59527"/>
  <c r="L136" i="59527"/>
  <c r="L121" i="59527"/>
  <c r="Q98" i="59527"/>
  <c r="J107" i="59527"/>
  <c r="D114" i="59527"/>
  <c r="Q100" i="59527"/>
  <c r="Q99" i="59527"/>
  <c r="U22" i="59527"/>
  <c r="L32" i="59527"/>
  <c r="F190" i="59527"/>
  <c r="L196" i="59527"/>
  <c r="J142" i="59527"/>
  <c r="F189" i="59527"/>
  <c r="F183" i="59527"/>
  <c r="L175" i="59527"/>
  <c r="H136" i="59527"/>
  <c r="H183" i="59527"/>
  <c r="H114" i="59527"/>
  <c r="S100" i="59527"/>
  <c r="J136" i="59527"/>
  <c r="J189" i="59527"/>
  <c r="F182" i="59527"/>
  <c r="L135" i="59527"/>
  <c r="H189" i="59527"/>
  <c r="F121" i="59527"/>
  <c r="J135" i="59527"/>
  <c r="L182" i="59527"/>
  <c r="L189" i="59527"/>
  <c r="H7" i="59532"/>
  <c r="D55" i="59527" l="1"/>
  <c r="J128" i="59527"/>
  <c r="H30" i="59532"/>
  <c r="U20" i="59527"/>
  <c r="T71" i="59527"/>
  <c r="H128" i="59527"/>
  <c r="F30" i="59532"/>
  <c r="D133" i="59527"/>
  <c r="B30" i="59532"/>
  <c r="K221" i="59527"/>
  <c r="J31" i="59532"/>
  <c r="K218" i="59527"/>
  <c r="J29" i="59532"/>
  <c r="C231" i="59527"/>
  <c r="B31" i="59532"/>
  <c r="E221" i="59527"/>
  <c r="D31" i="59532"/>
  <c r="E218" i="59527"/>
  <c r="D29" i="59532"/>
  <c r="J30" i="59532"/>
  <c r="U175" i="59527"/>
  <c r="U210" i="59527" s="1"/>
  <c r="T175" i="59527"/>
  <c r="T210" i="59527" s="1"/>
  <c r="Q203" i="59527"/>
  <c r="E220" i="59527"/>
  <c r="K220" i="59527"/>
  <c r="I220" i="59527"/>
  <c r="G220" i="59527"/>
  <c r="R37" i="59530"/>
  <c r="B13" i="59532"/>
  <c r="C13" i="59532" s="1"/>
  <c r="K10" i="59532"/>
  <c r="F9" i="59527"/>
  <c r="H9" i="59527"/>
  <c r="I226" i="59527"/>
  <c r="G226" i="59527"/>
  <c r="G224" i="59527" s="1"/>
  <c r="E226" i="59527"/>
  <c r="S175" i="59527"/>
  <c r="S210" i="59527" s="1"/>
  <c r="T31" i="59530"/>
  <c r="D109" i="59527"/>
  <c r="S32" i="59530"/>
  <c r="R168" i="59527"/>
  <c r="E10" i="59532"/>
  <c r="G12" i="59532"/>
  <c r="I13" i="59532"/>
  <c r="U152" i="59527"/>
  <c r="T102" i="59527"/>
  <c r="I219" i="59527"/>
  <c r="S182" i="59527"/>
  <c r="G222" i="59527"/>
  <c r="S102" i="59527"/>
  <c r="G219" i="59527"/>
  <c r="Q182" i="59527"/>
  <c r="Q209" i="59527" s="1"/>
  <c r="C222" i="59527"/>
  <c r="Q102" i="59527"/>
  <c r="C219" i="59527"/>
  <c r="J154" i="59527"/>
  <c r="J182" i="59527"/>
  <c r="I221" i="59527"/>
  <c r="I234" i="59527" s="1"/>
  <c r="T101" i="59527"/>
  <c r="I218" i="59527"/>
  <c r="H154" i="59527"/>
  <c r="T32" i="59530"/>
  <c r="G221" i="59527"/>
  <c r="S101" i="59527"/>
  <c r="G218" i="59527"/>
  <c r="D155" i="59527"/>
  <c r="C149" i="59527"/>
  <c r="C226" i="59527"/>
  <c r="R182" i="59527"/>
  <c r="R209" i="59527" s="1"/>
  <c r="E222" i="59527"/>
  <c r="R102" i="59527"/>
  <c r="E219" i="59527"/>
  <c r="D71" i="59527"/>
  <c r="C213" i="59527"/>
  <c r="C225" i="59527" s="1"/>
  <c r="U98" i="59527"/>
  <c r="K226" i="59527"/>
  <c r="B16" i="59538"/>
  <c r="C221" i="59527"/>
  <c r="U102" i="59527"/>
  <c r="K219" i="59527"/>
  <c r="H20" i="59527"/>
  <c r="E9" i="59532"/>
  <c r="F7" i="59532"/>
  <c r="B12" i="59532"/>
  <c r="C12" i="59532" s="1"/>
  <c r="E12" i="59532"/>
  <c r="G13" i="59532"/>
  <c r="I10" i="59532"/>
  <c r="B29" i="59532"/>
  <c r="Q101" i="59527"/>
  <c r="H182" i="59527"/>
  <c r="L100" i="59527"/>
  <c r="H121" i="59527"/>
  <c r="L154" i="59527"/>
  <c r="L114" i="59527"/>
  <c r="F20" i="59527"/>
  <c r="H11" i="59532"/>
  <c r="I11" i="59532" s="1"/>
  <c r="E13" i="59532"/>
  <c r="G10" i="59532"/>
  <c r="F16" i="59538"/>
  <c r="R101" i="59527"/>
  <c r="U101" i="59527"/>
  <c r="G11" i="59532"/>
  <c r="I12" i="59532"/>
  <c r="H21" i="59532"/>
  <c r="F20" i="59532"/>
  <c r="J9" i="59541"/>
  <c r="AU168" i="59547"/>
  <c r="AW169" i="59547"/>
  <c r="AW170" i="59547"/>
  <c r="AV203" i="59547"/>
  <c r="AV205" i="59547" s="1"/>
  <c r="AV230" i="59547"/>
  <c r="AV228" i="59547" s="1"/>
  <c r="AV239" i="59547" s="1"/>
  <c r="AP238" i="59547"/>
  <c r="AP240" i="59547" s="1"/>
  <c r="AN243" i="59547"/>
  <c r="AX168" i="59547"/>
  <c r="AZ169" i="59547"/>
  <c r="T152" i="59527"/>
  <c r="U29" i="59530"/>
  <c r="I40" i="59527"/>
  <c r="J40" i="59527" s="1"/>
  <c r="I9" i="59532"/>
  <c r="S152" i="59527"/>
  <c r="T29" i="59530"/>
  <c r="G40" i="59527"/>
  <c r="H40" i="59527" s="1"/>
  <c r="G9" i="59532"/>
  <c r="Q152" i="59527"/>
  <c r="B21" i="59532"/>
  <c r="B9" i="59541"/>
  <c r="K40" i="59527"/>
  <c r="L40" i="59527" s="1"/>
  <c r="K9" i="59532"/>
  <c r="D24" i="59527"/>
  <c r="B9" i="59532"/>
  <c r="C9" i="59532" s="1"/>
  <c r="J17" i="59538"/>
  <c r="J20" i="59538" s="1"/>
  <c r="J32" i="59538" s="1"/>
  <c r="H17" i="59538"/>
  <c r="H9" i="59541"/>
  <c r="F9" i="59541"/>
  <c r="D9" i="59541"/>
  <c r="U168" i="59527"/>
  <c r="U209" i="59527" s="1"/>
  <c r="S168" i="59527"/>
  <c r="T42" i="59530"/>
  <c r="S28" i="59530"/>
  <c r="B20" i="59532"/>
  <c r="U32" i="59530"/>
  <c r="S41" i="59530"/>
  <c r="G35" i="59532"/>
  <c r="J9" i="59527"/>
  <c r="F128" i="59527"/>
  <c r="J20" i="59527"/>
  <c r="H9" i="59538"/>
  <c r="H11" i="59538" s="1"/>
  <c r="H24" i="59538" s="1"/>
  <c r="J121" i="59527"/>
  <c r="U42" i="59530"/>
  <c r="H16" i="59538"/>
  <c r="H20" i="59538" s="1"/>
  <c r="T168" i="59527"/>
  <c r="T209" i="59527" s="1"/>
  <c r="I26" i="59532"/>
  <c r="R32" i="59530"/>
  <c r="R42" i="59530"/>
  <c r="C35" i="59532"/>
  <c r="K35" i="59532"/>
  <c r="H20" i="59532"/>
  <c r="F9" i="59538"/>
  <c r="F11" i="59538" s="1"/>
  <c r="F107" i="59527"/>
  <c r="J9" i="59538"/>
  <c r="J11" i="59538" s="1"/>
  <c r="K9" i="59538" s="1"/>
  <c r="U31" i="59530"/>
  <c r="D16" i="59538"/>
  <c r="T203" i="59527"/>
  <c r="R203" i="59527"/>
  <c r="S203" i="59527"/>
  <c r="U41" i="59530"/>
  <c r="U99" i="59527"/>
  <c r="R175" i="59527"/>
  <c r="R210" i="59527" s="1"/>
  <c r="T153" i="59527"/>
  <c r="V41" i="59530"/>
  <c r="L89" i="59530" s="1"/>
  <c r="L103" i="59530" s="1"/>
  <c r="D20" i="59532"/>
  <c r="F21" i="59532"/>
  <c r="E26" i="59532"/>
  <c r="I35" i="59532"/>
  <c r="J11" i="59532"/>
  <c r="K11" i="59532" s="1"/>
  <c r="J20" i="59532"/>
  <c r="D21" i="59532"/>
  <c r="D17" i="59538"/>
  <c r="R152" i="59527"/>
  <c r="S42" i="59530"/>
  <c r="S29" i="59530"/>
  <c r="J21" i="59532"/>
  <c r="K26" i="59532"/>
  <c r="E35" i="59532"/>
  <c r="G26" i="59532"/>
  <c r="Q20" i="59527"/>
  <c r="D44" i="59527"/>
  <c r="Q71" i="59527" s="1"/>
  <c r="L71" i="59527"/>
  <c r="H71" i="59527"/>
  <c r="R20" i="59527"/>
  <c r="F44" i="59527"/>
  <c r="R71" i="59527" s="1"/>
  <c r="J71" i="59527"/>
  <c r="F71" i="59527"/>
  <c r="F42" i="59527"/>
  <c r="E40" i="59527"/>
  <c r="F40" i="59527" s="1"/>
  <c r="F24" i="59527"/>
  <c r="U42" i="59527"/>
  <c r="U54" i="59527" s="1"/>
  <c r="U69" i="59527" s="1"/>
  <c r="U7" i="59527"/>
  <c r="R42" i="59527"/>
  <c r="R54" i="59527" s="1"/>
  <c r="R69" i="59527" s="1"/>
  <c r="R7" i="59527"/>
  <c r="T42" i="59527"/>
  <c r="T54" i="59527" s="1"/>
  <c r="T69" i="59527" s="1"/>
  <c r="T7" i="59527"/>
  <c r="S7" i="59527"/>
  <c r="S42" i="59527"/>
  <c r="S54" i="59527" s="1"/>
  <c r="S69" i="59527" s="1"/>
  <c r="Q42" i="59527"/>
  <c r="Q54" i="59527" s="1"/>
  <c r="Q69" i="59527" s="1"/>
  <c r="Q7" i="59527"/>
  <c r="F25" i="59527"/>
  <c r="T20" i="59527"/>
  <c r="S22" i="59527"/>
  <c r="S20" i="59527"/>
  <c r="T22" i="59527"/>
  <c r="I149" i="59527"/>
  <c r="I19" i="59532" s="1"/>
  <c r="E149" i="59527"/>
  <c r="F135" i="59527" s="1"/>
  <c r="K69" i="59527"/>
  <c r="L69" i="59527" s="1"/>
  <c r="K94" i="59527"/>
  <c r="K80" i="59527"/>
  <c r="K22" i="59527"/>
  <c r="K73" i="59527"/>
  <c r="L73" i="59527" s="1"/>
  <c r="G149" i="59527"/>
  <c r="E73" i="59527"/>
  <c r="F73" i="59527" s="1"/>
  <c r="E69" i="59527"/>
  <c r="F69" i="59527" s="1"/>
  <c r="E94" i="59527"/>
  <c r="E80" i="59527"/>
  <c r="E22" i="59527"/>
  <c r="R6" i="59527" s="1"/>
  <c r="I94" i="59527"/>
  <c r="I80" i="59527"/>
  <c r="I22" i="59527"/>
  <c r="I73" i="59527"/>
  <c r="J73" i="59527" s="1"/>
  <c r="I69" i="59527"/>
  <c r="J69" i="59527" s="1"/>
  <c r="R22" i="59527"/>
  <c r="G80" i="59527"/>
  <c r="G22" i="59527"/>
  <c r="S6" i="59527" s="1"/>
  <c r="G73" i="59527"/>
  <c r="H73" i="59527" s="1"/>
  <c r="G69" i="59527"/>
  <c r="H69" i="59527" s="1"/>
  <c r="G94" i="59527"/>
  <c r="C73" i="59527"/>
  <c r="D73" i="59527" s="1"/>
  <c r="C40" i="59527"/>
  <c r="C80" i="59527"/>
  <c r="C69" i="59527"/>
  <c r="D69" i="59527" s="1"/>
  <c r="C94" i="59527"/>
  <c r="K149" i="59527"/>
  <c r="K19" i="59532" s="1"/>
  <c r="Q97" i="59527"/>
  <c r="U97" i="59527"/>
  <c r="T28" i="59530"/>
  <c r="T41" i="59530"/>
  <c r="S97" i="59527"/>
  <c r="D11" i="59527"/>
  <c r="F10" i="59527"/>
  <c r="D10" i="59527"/>
  <c r="R35" i="59530"/>
  <c r="D9" i="59538"/>
  <c r="D11" i="59538" s="1"/>
  <c r="T97" i="59527"/>
  <c r="H17" i="59541"/>
  <c r="F17" i="59541"/>
  <c r="F7" i="59538"/>
  <c r="D7" i="59541"/>
  <c r="F7" i="59541"/>
  <c r="J7" i="59541"/>
  <c r="L86" i="59530"/>
  <c r="K224" i="59527"/>
  <c r="B17" i="59541"/>
  <c r="D17" i="59541"/>
  <c r="B7" i="59541"/>
  <c r="J17" i="59541"/>
  <c r="L15" i="59530"/>
  <c r="L44" i="59530" s="1"/>
  <c r="D95" i="59530"/>
  <c r="D86" i="59530"/>
  <c r="D15" i="59530"/>
  <c r="D44" i="59530" s="1"/>
  <c r="J94" i="59530"/>
  <c r="J85" i="59530"/>
  <c r="J14" i="59530"/>
  <c r="J43" i="59530" s="1"/>
  <c r="J95" i="59530"/>
  <c r="J86" i="59530"/>
  <c r="J15" i="59530"/>
  <c r="J44" i="59530" s="1"/>
  <c r="H94" i="59530"/>
  <c r="H85" i="59530"/>
  <c r="H14" i="59530"/>
  <c r="H43" i="59530" s="1"/>
  <c r="F93" i="59530"/>
  <c r="F13" i="59530"/>
  <c r="F42" i="59530"/>
  <c r="F84" i="59530"/>
  <c r="H95" i="59530"/>
  <c r="H86" i="59530"/>
  <c r="H15" i="59530"/>
  <c r="H44" i="59530" s="1"/>
  <c r="F94" i="59530"/>
  <c r="F85" i="59530"/>
  <c r="F14" i="59530"/>
  <c r="F43" i="59530" s="1"/>
  <c r="D94" i="59530"/>
  <c r="D85" i="59530"/>
  <c r="D14" i="59530"/>
  <c r="D43" i="59530" s="1"/>
  <c r="F95" i="59530"/>
  <c r="F86" i="59530"/>
  <c r="F15" i="59530"/>
  <c r="F44" i="59530" s="1"/>
  <c r="B17" i="59538"/>
  <c r="B20" i="59538" s="1"/>
  <c r="R31" i="59530"/>
  <c r="L84" i="59530"/>
  <c r="L93" i="59530"/>
  <c r="B11" i="59538"/>
  <c r="K23" i="59538"/>
  <c r="F17" i="59538"/>
  <c r="L14" i="59530"/>
  <c r="L85" i="59530"/>
  <c r="L94" i="59530"/>
  <c r="H7" i="59538"/>
  <c r="D7" i="59532"/>
  <c r="D7" i="59538"/>
  <c r="U204" i="59527" l="1"/>
  <c r="R204" i="59527"/>
  <c r="E10" i="59538"/>
  <c r="D24" i="59538"/>
  <c r="C9" i="59538"/>
  <c r="B24" i="59538"/>
  <c r="B32" i="59538"/>
  <c r="B25" i="59538"/>
  <c r="G10" i="59538"/>
  <c r="F24" i="59538"/>
  <c r="C224" i="59527"/>
  <c r="S204" i="59527"/>
  <c r="T204" i="59527"/>
  <c r="Q204" i="59527"/>
  <c r="F20" i="59538"/>
  <c r="F32" i="59538" s="1"/>
  <c r="H89" i="59530"/>
  <c r="H103" i="59530" s="1"/>
  <c r="F89" i="59530"/>
  <c r="F103" i="59530" s="1"/>
  <c r="U203" i="59527"/>
  <c r="H135" i="59527"/>
  <c r="S209" i="59527"/>
  <c r="D128" i="59527"/>
  <c r="D121" i="59527"/>
  <c r="C217" i="59527"/>
  <c r="AW168" i="59547"/>
  <c r="AY169" i="59547"/>
  <c r="AX230" i="59547"/>
  <c r="AX228" i="59547" s="1"/>
  <c r="AX239" i="59547" s="1"/>
  <c r="AX203" i="59547"/>
  <c r="AX205" i="59547" s="1"/>
  <c r="AY170" i="59547"/>
  <c r="AP243" i="59547"/>
  <c r="AR238" i="59547"/>
  <c r="AR240" i="59547" s="1"/>
  <c r="AZ168" i="59547"/>
  <c r="BB169" i="59547"/>
  <c r="D80" i="59527"/>
  <c r="H80" i="59527"/>
  <c r="L80" i="59527"/>
  <c r="F80" i="59527"/>
  <c r="J80" i="59527"/>
  <c r="J89" i="59530"/>
  <c r="J103" i="59530" s="1"/>
  <c r="S35" i="59530"/>
  <c r="F51" i="59530" s="1"/>
  <c r="D20" i="59538"/>
  <c r="K10" i="59538"/>
  <c r="J25" i="59538"/>
  <c r="I10" i="59538"/>
  <c r="E224" i="59527"/>
  <c r="C10" i="59538"/>
  <c r="R36" i="59530"/>
  <c r="D40" i="59527"/>
  <c r="I9" i="59538"/>
  <c r="V35" i="59530"/>
  <c r="L51" i="59530" s="1"/>
  <c r="U6" i="59527"/>
  <c r="U35" i="59530"/>
  <c r="J51" i="59530" s="1"/>
  <c r="T6" i="59527"/>
  <c r="T36" i="59530"/>
  <c r="U36" i="59530"/>
  <c r="V36" i="59530"/>
  <c r="T35" i="59530"/>
  <c r="H51" i="59530" s="1"/>
  <c r="E19" i="59532"/>
  <c r="G19" i="59532"/>
  <c r="E217" i="59527"/>
  <c r="D51" i="59530"/>
  <c r="G9" i="59538"/>
  <c r="E9" i="59538"/>
  <c r="S36" i="59530"/>
  <c r="H25" i="59538"/>
  <c r="H26" i="59538" s="1"/>
  <c r="H32" i="59538"/>
  <c r="E40" i="59532"/>
  <c r="D13" i="59538"/>
  <c r="D31" i="59538" s="1"/>
  <c r="L43" i="59530"/>
  <c r="J13" i="59538"/>
  <c r="J31" i="59538" s="1"/>
  <c r="K40" i="59532"/>
  <c r="I217" i="59527"/>
  <c r="I224" i="59527"/>
  <c r="I236" i="59527" s="1"/>
  <c r="I233" i="59527" s="1"/>
  <c r="J24" i="59538"/>
  <c r="F13" i="59538"/>
  <c r="F31" i="59538" s="1"/>
  <c r="G40" i="59532"/>
  <c r="B13" i="59538"/>
  <c r="B31" i="59538" s="1"/>
  <c r="B33" i="59538" s="1"/>
  <c r="H13" i="59538"/>
  <c r="H31" i="59538" s="1"/>
  <c r="I40" i="59532"/>
  <c r="G217" i="59527"/>
  <c r="K217" i="59527"/>
  <c r="F25" i="59538" l="1"/>
  <c r="D32" i="59538"/>
  <c r="D33" i="59538" s="1"/>
  <c r="D25" i="59538"/>
  <c r="D26" i="59538" s="1"/>
  <c r="B26" i="59538"/>
  <c r="BA169" i="59547"/>
  <c r="AZ230" i="59547"/>
  <c r="AZ228" i="59547" s="1"/>
  <c r="AZ239" i="59547" s="1"/>
  <c r="AZ203" i="59547"/>
  <c r="AZ205" i="59547" s="1"/>
  <c r="BA170" i="59547"/>
  <c r="AR243" i="59547"/>
  <c r="AT238" i="59547"/>
  <c r="AT240" i="59547" s="1"/>
  <c r="BB168" i="59547"/>
  <c r="BD169" i="59547"/>
  <c r="AY168" i="59547"/>
  <c r="J26" i="59538"/>
  <c r="H33" i="59538"/>
  <c r="F33" i="59538"/>
  <c r="F26" i="59538"/>
  <c r="E87" i="59527"/>
  <c r="J33" i="59538"/>
  <c r="BB230" i="59547" l="1"/>
  <c r="BB228" i="59547" s="1"/>
  <c r="BB239" i="59547" s="1"/>
  <c r="BB203" i="59547"/>
  <c r="BB205" i="59547" s="1"/>
  <c r="BC170" i="59547"/>
  <c r="AV238" i="59547"/>
  <c r="AV240" i="59547" s="1"/>
  <c r="AT243" i="59547"/>
  <c r="BC169" i="59547"/>
  <c r="BF169" i="59547"/>
  <c r="BD168" i="59547"/>
  <c r="BA168" i="59547"/>
  <c r="E92" i="59527"/>
  <c r="R87" i="59527" s="1"/>
  <c r="F87" i="59527"/>
  <c r="F94" i="59527"/>
  <c r="F89" i="59527"/>
  <c r="F90" i="59527"/>
  <c r="C87" i="59527"/>
  <c r="D15" i="59532"/>
  <c r="E16" i="59532" s="1"/>
  <c r="D14" i="59532"/>
  <c r="E14" i="59532" s="1"/>
  <c r="K87" i="59527"/>
  <c r="L89" i="59527"/>
  <c r="G87" i="59527"/>
  <c r="D15" i="59541" l="1"/>
  <c r="E212" i="59527"/>
  <c r="E229" i="59527" s="1"/>
  <c r="BC168" i="59547"/>
  <c r="BH169" i="59547"/>
  <c r="BF168" i="59547"/>
  <c r="BE169" i="59547"/>
  <c r="BD203" i="59547"/>
  <c r="BD205" i="59547" s="1"/>
  <c r="BD230" i="59547"/>
  <c r="BD228" i="59547" s="1"/>
  <c r="BD239" i="59547" s="1"/>
  <c r="BE170" i="59547"/>
  <c r="AV243" i="59547"/>
  <c r="AX238" i="59547"/>
  <c r="AX240" i="59547" s="1"/>
  <c r="C92" i="59527"/>
  <c r="D87" i="59527"/>
  <c r="H87" i="59527"/>
  <c r="G92" i="59527"/>
  <c r="S87" i="59527" s="1"/>
  <c r="L87" i="59527"/>
  <c r="K92" i="59527"/>
  <c r="U87" i="59527" s="1"/>
  <c r="F92" i="59527"/>
  <c r="R92" i="59527" s="1"/>
  <c r="L94" i="59527"/>
  <c r="L90" i="59527"/>
  <c r="H94" i="59527"/>
  <c r="D94" i="59527"/>
  <c r="H89" i="59527"/>
  <c r="H90" i="59527"/>
  <c r="D89" i="59527"/>
  <c r="D90" i="59527"/>
  <c r="I87" i="59527"/>
  <c r="J89" i="59527"/>
  <c r="F15" i="59532"/>
  <c r="G16" i="59532" s="1"/>
  <c r="F14" i="59532"/>
  <c r="G14" i="59532" s="1"/>
  <c r="B15" i="59532"/>
  <c r="C16" i="59532" s="1"/>
  <c r="B14" i="59532"/>
  <c r="C14" i="59532" s="1"/>
  <c r="S40" i="59530"/>
  <c r="S39" i="59530"/>
  <c r="J15" i="59532"/>
  <c r="K16" i="59532" s="1"/>
  <c r="J14" i="59532"/>
  <c r="K14" i="59532" s="1"/>
  <c r="B15" i="59541" l="1"/>
  <c r="C212" i="59527"/>
  <c r="C229" i="59527" s="1"/>
  <c r="F15" i="59541"/>
  <c r="G212" i="59527"/>
  <c r="G229" i="59527" s="1"/>
  <c r="J15" i="59541"/>
  <c r="K212" i="59527"/>
  <c r="K229" i="59527" s="1"/>
  <c r="BE168" i="59547"/>
  <c r="BG169" i="59547"/>
  <c r="BG170" i="59547"/>
  <c r="BF230" i="59547"/>
  <c r="BF203" i="59547"/>
  <c r="BF205" i="59547" s="1"/>
  <c r="AX243" i="59547"/>
  <c r="AZ238" i="59547"/>
  <c r="AZ240" i="59547" s="1"/>
  <c r="BH168" i="59547"/>
  <c r="BJ169" i="59547"/>
  <c r="I92" i="59527"/>
  <c r="T87" i="59527" s="1"/>
  <c r="J87" i="59527"/>
  <c r="H92" i="59527"/>
  <c r="S92" i="59527" s="1"/>
  <c r="L92" i="59527"/>
  <c r="U92" i="59527" s="1"/>
  <c r="D92" i="59527"/>
  <c r="Q92" i="59527" s="1"/>
  <c r="J94" i="59527"/>
  <c r="J90" i="59527"/>
  <c r="E211" i="59527"/>
  <c r="F50" i="59530"/>
  <c r="T40" i="59530"/>
  <c r="T39" i="59530"/>
  <c r="H14" i="59532"/>
  <c r="I14" i="59532" s="1"/>
  <c r="H15" i="59532"/>
  <c r="I16" i="59532" s="1"/>
  <c r="V40" i="59530"/>
  <c r="V39" i="59530"/>
  <c r="R40" i="59530"/>
  <c r="R39" i="59530"/>
  <c r="C211" i="59527" l="1"/>
  <c r="H15" i="59541"/>
  <c r="I212" i="59527"/>
  <c r="I229" i="59527" s="1"/>
  <c r="BG168" i="59547"/>
  <c r="E169" i="59527"/>
  <c r="BI169" i="59547"/>
  <c r="BH230" i="59547"/>
  <c r="BH228" i="59547" s="1"/>
  <c r="BH239" i="59547" s="1"/>
  <c r="BH203" i="59547"/>
  <c r="BH205" i="59547" s="1"/>
  <c r="BI170" i="59547"/>
  <c r="BJ168" i="59547"/>
  <c r="BB238" i="59547"/>
  <c r="BB240" i="59547" s="1"/>
  <c r="AZ243" i="59547"/>
  <c r="BF228" i="59547"/>
  <c r="C168" i="59527"/>
  <c r="J92" i="59527"/>
  <c r="T92" i="59527" s="1"/>
  <c r="U40" i="59530"/>
  <c r="U39" i="59530"/>
  <c r="G211" i="59527"/>
  <c r="K211" i="59527"/>
  <c r="H50" i="59530"/>
  <c r="D50" i="59530"/>
  <c r="L50" i="59530"/>
  <c r="C203" i="59527" l="1"/>
  <c r="D182" i="59527" s="1"/>
  <c r="C230" i="59527"/>
  <c r="C228" i="59527" s="1"/>
  <c r="C239" i="59527" s="1"/>
  <c r="B34" i="59532" s="1"/>
  <c r="BJ230" i="59547"/>
  <c r="BI168" i="59547"/>
  <c r="BF239" i="59547"/>
  <c r="BJ228" i="59547"/>
  <c r="BK170" i="59547"/>
  <c r="BJ203" i="59547"/>
  <c r="BJ205" i="59547" s="1"/>
  <c r="BK169" i="59547"/>
  <c r="BU169" i="59547" s="1"/>
  <c r="BD238" i="59547"/>
  <c r="BD240" i="59547" s="1"/>
  <c r="BB243" i="59547"/>
  <c r="D169" i="59527"/>
  <c r="R30" i="59530"/>
  <c r="R33" i="59530" s="1"/>
  <c r="B25" i="59532"/>
  <c r="B10" i="59541"/>
  <c r="B12" i="59541" s="1"/>
  <c r="C39" i="59532"/>
  <c r="C38" i="59532"/>
  <c r="Q161" i="59527"/>
  <c r="Q208" i="59527" s="1"/>
  <c r="E168" i="59527"/>
  <c r="E230" i="59527" s="1"/>
  <c r="I211" i="59527"/>
  <c r="J50" i="59530"/>
  <c r="R38" i="59530" l="1"/>
  <c r="C240" i="59527"/>
  <c r="E238" i="59527" s="1"/>
  <c r="BK168" i="59547"/>
  <c r="BD243" i="59547"/>
  <c r="BF238" i="59547"/>
  <c r="BF240" i="59547" s="1"/>
  <c r="BW169" i="59547"/>
  <c r="BU168" i="59547"/>
  <c r="BJ239" i="59547"/>
  <c r="BJ240" i="59547" s="1"/>
  <c r="BJ243" i="59547" s="1"/>
  <c r="E228" i="59527"/>
  <c r="E239" i="59527" s="1"/>
  <c r="D25" i="59532"/>
  <c r="D10" i="59541"/>
  <c r="D12" i="59541" s="1"/>
  <c r="S30" i="59530"/>
  <c r="E39" i="59532"/>
  <c r="E38" i="59532"/>
  <c r="D189" i="59527"/>
  <c r="C24" i="59532"/>
  <c r="D154" i="59527"/>
  <c r="D18" i="59530"/>
  <c r="D98" i="59530" s="1"/>
  <c r="R161" i="59527"/>
  <c r="E203" i="59527"/>
  <c r="E24" i="59532" s="1"/>
  <c r="F170" i="59527"/>
  <c r="F169" i="59527"/>
  <c r="D168" i="59527"/>
  <c r="R34" i="59530"/>
  <c r="D9" i="59530" s="1"/>
  <c r="D97" i="59530" s="1"/>
  <c r="E240" i="59527" l="1"/>
  <c r="G238" i="59527" s="1"/>
  <c r="D23" i="59530"/>
  <c r="D101" i="59530" s="1"/>
  <c r="D47" i="59530"/>
  <c r="BU230" i="59547"/>
  <c r="BU228" i="59547" s="1"/>
  <c r="BU239" i="59547" s="1"/>
  <c r="BU240" i="59547" s="1"/>
  <c r="BU243" i="59547" s="1"/>
  <c r="BU203" i="59547"/>
  <c r="BU205" i="59547" s="1"/>
  <c r="BV170" i="59547"/>
  <c r="BW168" i="59547"/>
  <c r="BX169" i="59547" s="1"/>
  <c r="BY169" i="59547"/>
  <c r="BH238" i="59547"/>
  <c r="BH240" i="59547" s="1"/>
  <c r="BH243" i="59547" s="1"/>
  <c r="BF243" i="59547"/>
  <c r="BV169" i="59547"/>
  <c r="R208" i="59527"/>
  <c r="H171" i="59527"/>
  <c r="S33" i="59530"/>
  <c r="F18" i="59530"/>
  <c r="F98" i="59530" s="1"/>
  <c r="F168" i="59527"/>
  <c r="E205" i="59527"/>
  <c r="S34" i="59530"/>
  <c r="F9" i="59530" s="1"/>
  <c r="F97" i="59530" s="1"/>
  <c r="D48" i="59530"/>
  <c r="D52" i="59530"/>
  <c r="D49" i="59530"/>
  <c r="D22" i="59530"/>
  <c r="D100" i="59530" s="1"/>
  <c r="D34" i="59532"/>
  <c r="S38" i="59530"/>
  <c r="E243" i="59527" l="1"/>
  <c r="BV168" i="59547"/>
  <c r="BW238" i="59547"/>
  <c r="BY168" i="59547"/>
  <c r="BZ169" i="59547" s="1"/>
  <c r="CA169" i="59547"/>
  <c r="BW230" i="59547"/>
  <c r="BW228" i="59547" s="1"/>
  <c r="BW239" i="59547" s="1"/>
  <c r="BW203" i="59547"/>
  <c r="BW205" i="59547" s="1"/>
  <c r="BX170" i="59547"/>
  <c r="D53" i="59530"/>
  <c r="D102" i="59530" s="1"/>
  <c r="F19" i="59530"/>
  <c r="F99" i="59530" s="1"/>
  <c r="F47" i="59530"/>
  <c r="F53" i="59530" s="1"/>
  <c r="F23" i="59530"/>
  <c r="F101" i="59530" s="1"/>
  <c r="F48" i="59530"/>
  <c r="F52" i="59530"/>
  <c r="F22" i="59530"/>
  <c r="F100" i="59530" s="1"/>
  <c r="F49" i="59530"/>
  <c r="J171" i="59527"/>
  <c r="J172" i="59527"/>
  <c r="BW240" i="59547" l="1"/>
  <c r="BW243" i="59547" s="1"/>
  <c r="BX168" i="59547"/>
  <c r="CC169" i="59547"/>
  <c r="CA168" i="59547"/>
  <c r="CB169" i="59547" s="1"/>
  <c r="BY230" i="59547"/>
  <c r="BY228" i="59547" s="1"/>
  <c r="BY239" i="59547" s="1"/>
  <c r="BY203" i="59547"/>
  <c r="BY205" i="59547" s="1"/>
  <c r="BZ170" i="59547"/>
  <c r="D82" i="59530"/>
  <c r="F82" i="59530"/>
  <c r="F102" i="59530"/>
  <c r="F105" i="59530" s="1"/>
  <c r="L171" i="59527"/>
  <c r="L173" i="59527"/>
  <c r="L172" i="59527"/>
  <c r="J19" i="59541"/>
  <c r="F19" i="59541"/>
  <c r="B19" i="59541"/>
  <c r="D19" i="59541"/>
  <c r="H19" i="59541"/>
  <c r="BY238" i="59547" l="1"/>
  <c r="BY240" i="59547" s="1"/>
  <c r="CA238" i="59547" s="1"/>
  <c r="BZ168" i="59547"/>
  <c r="CA203" i="59547"/>
  <c r="CA205" i="59547" s="1"/>
  <c r="CB170" i="59547"/>
  <c r="CA230" i="59547"/>
  <c r="CA228" i="59547" s="1"/>
  <c r="CA239" i="59547" s="1"/>
  <c r="CE169" i="59547"/>
  <c r="CC168" i="59547"/>
  <c r="CD169" i="59547" s="1"/>
  <c r="G100" i="59530"/>
  <c r="G98" i="59530"/>
  <c r="G102" i="59530"/>
  <c r="CA240" i="59547" l="1"/>
  <c r="CA243" i="59547" s="1"/>
  <c r="BY243" i="59547"/>
  <c r="CC203" i="59547"/>
  <c r="CC205" i="59547" s="1"/>
  <c r="CD170" i="59547"/>
  <c r="CC230" i="59547"/>
  <c r="CC228" i="59547" s="1"/>
  <c r="CC239" i="59547" s="1"/>
  <c r="CG169" i="59547"/>
  <c r="CE168" i="59547"/>
  <c r="CF169" i="59547" s="1"/>
  <c r="CB168" i="59547"/>
  <c r="CC238" i="59547" l="1"/>
  <c r="CC240" i="59547" s="1"/>
  <c r="CE238" i="59547" s="1"/>
  <c r="CE230" i="59547"/>
  <c r="CE228" i="59547" s="1"/>
  <c r="CE239" i="59547" s="1"/>
  <c r="CE203" i="59547"/>
  <c r="CE205" i="59547" s="1"/>
  <c r="CF170" i="59547"/>
  <c r="CG168" i="59547"/>
  <c r="CH169" i="59547" s="1"/>
  <c r="CI169" i="59547"/>
  <c r="CD168" i="59547"/>
  <c r="CC243" i="59547" l="1"/>
  <c r="CF168" i="59547"/>
  <c r="CE240" i="59547"/>
  <c r="CG238" i="59547" s="1"/>
  <c r="CK169" i="59547"/>
  <c r="CI168" i="59547"/>
  <c r="CJ169" i="59547" s="1"/>
  <c r="CG230" i="59547"/>
  <c r="CG228" i="59547" s="1"/>
  <c r="CG239" i="59547" s="1"/>
  <c r="CG203" i="59547"/>
  <c r="CG205" i="59547" s="1"/>
  <c r="CH170" i="59547"/>
  <c r="CG240" i="59547" l="1"/>
  <c r="CG243" i="59547" s="1"/>
  <c r="CE243" i="59547"/>
  <c r="CH168" i="59547"/>
  <c r="CI230" i="59547"/>
  <c r="CI228" i="59547" s="1"/>
  <c r="CI239" i="59547" s="1"/>
  <c r="CJ170" i="59547"/>
  <c r="CI203" i="59547"/>
  <c r="CI205" i="59547" s="1"/>
  <c r="CK168" i="59547"/>
  <c r="CL169" i="59547" s="1"/>
  <c r="CM169" i="59547"/>
  <c r="D136" i="59527"/>
  <c r="C243" i="59527"/>
  <c r="C26" i="59532"/>
  <c r="D107" i="59527"/>
  <c r="R28" i="59530"/>
  <c r="D19" i="59530" s="1"/>
  <c r="R41" i="59530"/>
  <c r="D89" i="59530" s="1"/>
  <c r="D103" i="59530" s="1"/>
  <c r="CI238" i="59547" l="1"/>
  <c r="CI240" i="59547" s="1"/>
  <c r="CJ168" i="59547"/>
  <c r="CO169" i="59547"/>
  <c r="CM168" i="59547"/>
  <c r="CN169" i="59547" s="1"/>
  <c r="CK230" i="59547"/>
  <c r="CK228" i="59547" s="1"/>
  <c r="CK239" i="59547" s="1"/>
  <c r="CK203" i="59547"/>
  <c r="CK205" i="59547" s="1"/>
  <c r="CL170" i="59547"/>
  <c r="D100" i="59527"/>
  <c r="D135" i="59527"/>
  <c r="D99" i="59530"/>
  <c r="D105" i="59530" s="1"/>
  <c r="C19" i="59532"/>
  <c r="C40" i="59532"/>
  <c r="C205" i="59527"/>
  <c r="CL168" i="59547" l="1"/>
  <c r="CI243" i="59547"/>
  <c r="CK238" i="59547"/>
  <c r="CK240" i="59547" s="1"/>
  <c r="CM238" i="59547" s="1"/>
  <c r="CM230" i="59547"/>
  <c r="CM228" i="59547" s="1"/>
  <c r="CM239" i="59547" s="1"/>
  <c r="CM203" i="59547"/>
  <c r="CM205" i="59547" s="1"/>
  <c r="CN170" i="59547"/>
  <c r="CO168" i="59547"/>
  <c r="CP169" i="59547" s="1"/>
  <c r="CQ169" i="59547"/>
  <c r="E98" i="59530"/>
  <c r="E102" i="59530"/>
  <c r="E100" i="59530"/>
  <c r="AJ176" i="59547"/>
  <c r="A176" i="59527"/>
  <c r="AJ180" i="59547"/>
  <c r="A180" i="59527"/>
  <c r="AJ177" i="59547"/>
  <c r="AJ178" i="59547"/>
  <c r="A178" i="59527"/>
  <c r="A177" i="59527"/>
  <c r="AJ179" i="59547"/>
  <c r="A179" i="59527"/>
  <c r="AJ184" i="59547"/>
  <c r="AJ187" i="59547"/>
  <c r="AJ183" i="59547"/>
  <c r="A184" i="59527"/>
  <c r="A186" i="59527"/>
  <c r="AJ186" i="59547"/>
  <c r="A187" i="59527"/>
  <c r="A183" i="59527"/>
  <c r="AJ185" i="59547"/>
  <c r="A185" i="59527"/>
  <c r="AJ192" i="59547"/>
  <c r="A192" i="59527"/>
  <c r="AJ191" i="59547"/>
  <c r="AJ193" i="59547"/>
  <c r="A193" i="59527"/>
  <c r="AJ190" i="59547"/>
  <c r="A190" i="59527"/>
  <c r="A191" i="59527"/>
  <c r="A194" i="59527"/>
  <c r="AJ194" i="59547"/>
  <c r="AJ198" i="59547"/>
  <c r="AJ199" i="59547"/>
  <c r="AJ197" i="59547"/>
  <c r="AJ201" i="59547"/>
  <c r="A197" i="59527"/>
  <c r="A198" i="59527"/>
  <c r="A199" i="59527"/>
  <c r="A201" i="59527"/>
  <c r="A200" i="59527"/>
  <c r="AJ200" i="59547"/>
  <c r="AJ169" i="59547"/>
  <c r="A169" i="59527"/>
  <c r="AJ173" i="59547"/>
  <c r="A173" i="59527"/>
  <c r="AJ172" i="59547"/>
  <c r="AJ171" i="59547"/>
  <c r="A171" i="59527"/>
  <c r="AJ170" i="59547"/>
  <c r="A170" i="59527"/>
  <c r="A172" i="59527"/>
  <c r="CK243" i="59547" l="1"/>
  <c r="CM240" i="59547"/>
  <c r="CO238" i="59547" s="1"/>
  <c r="CN168" i="59547"/>
  <c r="CS169" i="59547"/>
  <c r="CQ168" i="59547"/>
  <c r="CR169" i="59547" s="1"/>
  <c r="CO230" i="59547"/>
  <c r="CO203" i="59547"/>
  <c r="CO205" i="59547" s="1"/>
  <c r="CP170" i="59547"/>
  <c r="AJ136" i="59547"/>
  <c r="A136" i="59527"/>
  <c r="CM243" i="59547" l="1"/>
  <c r="G169" i="59527"/>
  <c r="CO228" i="59547"/>
  <c r="CP168" i="59547"/>
  <c r="CS168" i="59547"/>
  <c r="CQ230" i="59547"/>
  <c r="CQ228" i="59547" s="1"/>
  <c r="CQ239" i="59547" s="1"/>
  <c r="CR170" i="59547"/>
  <c r="CQ203" i="59547"/>
  <c r="CQ205" i="59547" s="1"/>
  <c r="CR168" i="59547" l="1"/>
  <c r="CS230" i="59547"/>
  <c r="CS203" i="59547"/>
  <c r="CS205" i="59547" s="1"/>
  <c r="CT170" i="59547"/>
  <c r="CO239" i="59547"/>
  <c r="CO240" i="59547" s="1"/>
  <c r="CS228" i="59547"/>
  <c r="CT169" i="59547"/>
  <c r="DD169" i="59547" s="1"/>
  <c r="G168" i="59527"/>
  <c r="H169" i="59527" l="1"/>
  <c r="G230" i="59527"/>
  <c r="G228" i="59527" s="1"/>
  <c r="G239" i="59527" s="1"/>
  <c r="CT168" i="59547"/>
  <c r="F25" i="59532"/>
  <c r="U161" i="59527"/>
  <c r="G39" i="59532"/>
  <c r="S161" i="59527"/>
  <c r="T30" i="59530"/>
  <c r="G38" i="59532"/>
  <c r="G203" i="59527"/>
  <c r="G24" i="59532" s="1"/>
  <c r="F10" i="59541"/>
  <c r="F12" i="59541" s="1"/>
  <c r="H170" i="59527"/>
  <c r="DF169" i="59547"/>
  <c r="DD168" i="59547"/>
  <c r="DE169" i="59547" s="1"/>
  <c r="CS239" i="59547"/>
  <c r="CS240" i="59547" s="1"/>
  <c r="CS243" i="59547" s="1"/>
  <c r="CQ238" i="59547"/>
  <c r="CQ240" i="59547" s="1"/>
  <c r="CQ243" i="59547" s="1"/>
  <c r="CO243" i="59547"/>
  <c r="U208" i="59527" l="1"/>
  <c r="F34" i="59532"/>
  <c r="G240" i="59527"/>
  <c r="T38" i="59530"/>
  <c r="DF168" i="59547"/>
  <c r="DH169" i="59547"/>
  <c r="S208" i="59527"/>
  <c r="G205" i="59527"/>
  <c r="T34" i="59530"/>
  <c r="H9" i="59530" s="1"/>
  <c r="H97" i="59530" s="1"/>
  <c r="H168" i="59527"/>
  <c r="DE170" i="59547"/>
  <c r="DD230" i="59547"/>
  <c r="DD228" i="59547" s="1"/>
  <c r="DD239" i="59547" s="1"/>
  <c r="DD240" i="59547" s="1"/>
  <c r="DF238" i="59547" s="1"/>
  <c r="DD203" i="59547"/>
  <c r="DD205" i="59547" s="1"/>
  <c r="T33" i="59530"/>
  <c r="H18" i="59530"/>
  <c r="H98" i="59530" s="1"/>
  <c r="DD243" i="59547" l="1"/>
  <c r="DE168" i="59547"/>
  <c r="DF230" i="59547"/>
  <c r="DF228" i="59547" s="1"/>
  <c r="DF239" i="59547" s="1"/>
  <c r="DF240" i="59547" s="1"/>
  <c r="DG170" i="59547"/>
  <c r="DF203" i="59547"/>
  <c r="DF205" i="59547" s="1"/>
  <c r="H23" i="59530"/>
  <c r="H101" i="59530" s="1"/>
  <c r="H47" i="59530"/>
  <c r="H53" i="59530" s="1"/>
  <c r="H19" i="59530"/>
  <c r="H99" i="59530" s="1"/>
  <c r="H52" i="59530"/>
  <c r="H49" i="59530"/>
  <c r="H22" i="59530"/>
  <c r="H100" i="59530" s="1"/>
  <c r="H48" i="59530"/>
  <c r="DG169" i="59547"/>
  <c r="G243" i="59527"/>
  <c r="I238" i="59527"/>
  <c r="DJ169" i="59547"/>
  <c r="DH168" i="59547"/>
  <c r="DI169" i="59547" s="1"/>
  <c r="DH238" i="59547" l="1"/>
  <c r="DF243" i="59547"/>
  <c r="DG168" i="59547"/>
  <c r="H102" i="59530"/>
  <c r="H105" i="59530" s="1"/>
  <c r="H82" i="59530"/>
  <c r="DH230" i="59547"/>
  <c r="DH228" i="59547" s="1"/>
  <c r="DH239" i="59547" s="1"/>
  <c r="DI170" i="59547"/>
  <c r="DH203" i="59547"/>
  <c r="DH205" i="59547" s="1"/>
  <c r="DL169" i="59547"/>
  <c r="DJ168" i="59547"/>
  <c r="DK169" i="59547" s="1"/>
  <c r="DH240" i="59547" l="1"/>
  <c r="DH243" i="59547" s="1"/>
  <c r="DN169" i="59547"/>
  <c r="DL168" i="59547"/>
  <c r="DM169" i="59547" s="1"/>
  <c r="DI168" i="59547"/>
  <c r="I102" i="59530"/>
  <c r="I100" i="59530"/>
  <c r="I98" i="59530"/>
  <c r="DJ230" i="59547"/>
  <c r="DJ228" i="59547" s="1"/>
  <c r="DJ239" i="59547" s="1"/>
  <c r="DJ203" i="59547"/>
  <c r="DJ205" i="59547" s="1"/>
  <c r="DK170" i="59547"/>
  <c r="DJ238" i="59547" l="1"/>
  <c r="DJ240" i="59547" s="1"/>
  <c r="DL238" i="59547" s="1"/>
  <c r="DP169" i="59547"/>
  <c r="DN168" i="59547"/>
  <c r="DO169" i="59547" s="1"/>
  <c r="DK168" i="59547"/>
  <c r="DL230" i="59547"/>
  <c r="DL228" i="59547" s="1"/>
  <c r="DL239" i="59547" s="1"/>
  <c r="DM170" i="59547"/>
  <c r="DL203" i="59547"/>
  <c r="DL205" i="59547" s="1"/>
  <c r="DM168" i="59547" l="1"/>
  <c r="DL240" i="59547"/>
  <c r="DN238" i="59547" s="1"/>
  <c r="DJ243" i="59547"/>
  <c r="DR169" i="59547"/>
  <c r="DP168" i="59547"/>
  <c r="DQ169" i="59547" s="1"/>
  <c r="DN203" i="59547"/>
  <c r="DN205" i="59547" s="1"/>
  <c r="DO170" i="59547"/>
  <c r="DN230" i="59547"/>
  <c r="DN228" i="59547" s="1"/>
  <c r="DN239" i="59547" s="1"/>
  <c r="DL243" i="59547" l="1"/>
  <c r="DO168" i="59547"/>
  <c r="DN240" i="59547"/>
  <c r="DP238" i="59547" s="1"/>
  <c r="DP203" i="59547"/>
  <c r="DP205" i="59547" s="1"/>
  <c r="DP230" i="59547"/>
  <c r="DP228" i="59547" s="1"/>
  <c r="DP239" i="59547" s="1"/>
  <c r="DQ170" i="59547"/>
  <c r="DT169" i="59547"/>
  <c r="DR168" i="59547"/>
  <c r="DS169" i="59547" s="1"/>
  <c r="DN243" i="59547" l="1"/>
  <c r="DQ168" i="59547"/>
  <c r="DP240" i="59547"/>
  <c r="DR238" i="59547" s="1"/>
  <c r="DS170" i="59547"/>
  <c r="DR230" i="59547"/>
  <c r="DR228" i="59547" s="1"/>
  <c r="DR239" i="59547" s="1"/>
  <c r="DR203" i="59547"/>
  <c r="DR205" i="59547" s="1"/>
  <c r="DT168" i="59547"/>
  <c r="DU169" i="59547" s="1"/>
  <c r="DV169" i="59547"/>
  <c r="DP243" i="59547" l="1"/>
  <c r="DR240" i="59547"/>
  <c r="DR243" i="59547" s="1"/>
  <c r="DS168" i="59547"/>
  <c r="DX169" i="59547"/>
  <c r="DV168" i="59547"/>
  <c r="DW169" i="59547" s="1"/>
  <c r="DT230" i="59547"/>
  <c r="DT228" i="59547" s="1"/>
  <c r="DT239" i="59547" s="1"/>
  <c r="DT203" i="59547"/>
  <c r="DT205" i="59547" s="1"/>
  <c r="DU170" i="59547"/>
  <c r="DT238" i="59547" l="1"/>
  <c r="DT240" i="59547" s="1"/>
  <c r="DT243" i="59547" s="1"/>
  <c r="DU168" i="59547"/>
  <c r="DV230" i="59547"/>
  <c r="DV228" i="59547" s="1"/>
  <c r="DV239" i="59547" s="1"/>
  <c r="DV203" i="59547"/>
  <c r="DV205" i="59547" s="1"/>
  <c r="DW170" i="59547"/>
  <c r="DZ169" i="59547"/>
  <c r="DX168" i="59547"/>
  <c r="DY169" i="59547" s="1"/>
  <c r="DV238" i="59547" l="1"/>
  <c r="DV240" i="59547" s="1"/>
  <c r="DX238" i="59547" s="1"/>
  <c r="DW168" i="59547"/>
  <c r="DX203" i="59547"/>
  <c r="DX205" i="59547" s="1"/>
  <c r="DX230" i="59547"/>
  <c r="DY170" i="59547"/>
  <c r="EB169" i="59547"/>
  <c r="I169" i="59527" s="1"/>
  <c r="DZ168" i="59547"/>
  <c r="EA169" i="59547" s="1"/>
  <c r="DV243" i="59547" l="1"/>
  <c r="DY168" i="59547"/>
  <c r="EB168" i="59547"/>
  <c r="DZ203" i="59547"/>
  <c r="DZ205" i="59547" s="1"/>
  <c r="DZ230" i="59547"/>
  <c r="DZ228" i="59547" s="1"/>
  <c r="DZ239" i="59547" s="1"/>
  <c r="EA170" i="59547"/>
  <c r="DX228" i="59547"/>
  <c r="I168" i="59527"/>
  <c r="J169" i="59527" l="1"/>
  <c r="I230" i="59527"/>
  <c r="I228" i="59527" s="1"/>
  <c r="I239" i="59527" s="1"/>
  <c r="EB230" i="59547"/>
  <c r="EA168" i="59547"/>
  <c r="DX239" i="59547"/>
  <c r="DX240" i="59547" s="1"/>
  <c r="EB228" i="59547"/>
  <c r="EB239" i="59547" s="1"/>
  <c r="EB240" i="59547" s="1"/>
  <c r="EB243" i="59547" s="1"/>
  <c r="EC169" i="59547"/>
  <c r="EM169" i="59547" s="1"/>
  <c r="EB203" i="59547"/>
  <c r="EB205" i="59547" s="1"/>
  <c r="EC170" i="59547"/>
  <c r="H25" i="59532"/>
  <c r="I38" i="59532"/>
  <c r="H10" i="59541"/>
  <c r="H12" i="59541" s="1"/>
  <c r="I203" i="59527"/>
  <c r="J168" i="59527" s="1"/>
  <c r="U30" i="59530"/>
  <c r="I39" i="59532"/>
  <c r="J170" i="59527"/>
  <c r="T161" i="59527"/>
  <c r="H34" i="59532" l="1"/>
  <c r="U38" i="59530"/>
  <c r="I240" i="59527"/>
  <c r="EC168" i="59547"/>
  <c r="J18" i="59530"/>
  <c r="J98" i="59530" s="1"/>
  <c r="U33" i="59530"/>
  <c r="EM168" i="59547"/>
  <c r="EN169" i="59547" s="1"/>
  <c r="EO169" i="59547"/>
  <c r="T208" i="59527"/>
  <c r="I24" i="59532"/>
  <c r="I205" i="59527"/>
  <c r="U34" i="59530"/>
  <c r="DX243" i="59547"/>
  <c r="DZ238" i="59547"/>
  <c r="DZ240" i="59547" s="1"/>
  <c r="DZ243" i="59547" s="1"/>
  <c r="I243" i="59527" l="1"/>
  <c r="K238" i="59527"/>
  <c r="J23" i="59530"/>
  <c r="J101" i="59530" s="1"/>
  <c r="J19" i="59530"/>
  <c r="J99" i="59530" s="1"/>
  <c r="J47" i="59530"/>
  <c r="J53" i="59530" s="1"/>
  <c r="J48" i="59530"/>
  <c r="J49" i="59530"/>
  <c r="J22" i="59530"/>
  <c r="J100" i="59530" s="1"/>
  <c r="J52" i="59530"/>
  <c r="J9" i="59530"/>
  <c r="J97" i="59530" s="1"/>
  <c r="EO168" i="59547"/>
  <c r="EQ169" i="59547"/>
  <c r="EM230" i="59547"/>
  <c r="EM228" i="59547" s="1"/>
  <c r="EM239" i="59547" s="1"/>
  <c r="EM240" i="59547" s="1"/>
  <c r="EN170" i="59547"/>
  <c r="EM203" i="59547"/>
  <c r="EM205" i="59547" s="1"/>
  <c r="J102" i="59530" l="1"/>
  <c r="J105" i="59530" s="1"/>
  <c r="K102" i="59530" s="1"/>
  <c r="J82" i="59530"/>
  <c r="EQ168" i="59547"/>
  <c r="ER169" i="59547" s="1"/>
  <c r="ES169" i="59547"/>
  <c r="EO230" i="59547"/>
  <c r="EO228" i="59547" s="1"/>
  <c r="EO239" i="59547" s="1"/>
  <c r="EP170" i="59547"/>
  <c r="EO203" i="59547"/>
  <c r="EO205" i="59547" s="1"/>
  <c r="EM243" i="59547"/>
  <c r="EO238" i="59547"/>
  <c r="EN168" i="59547"/>
  <c r="EP169" i="59547"/>
  <c r="K100" i="59530" l="1"/>
  <c r="K98" i="59530"/>
  <c r="EO240" i="59547"/>
  <c r="EP168" i="59547"/>
  <c r="EU169" i="59547"/>
  <c r="ES168" i="59547"/>
  <c r="ET169" i="59547" s="1"/>
  <c r="EQ230" i="59547"/>
  <c r="EQ228" i="59547" s="1"/>
  <c r="EQ239" i="59547" s="1"/>
  <c r="EQ203" i="59547"/>
  <c r="EQ205" i="59547" s="1"/>
  <c r="ER170" i="59547"/>
  <c r="ER168" i="59547" l="1"/>
  <c r="ES203" i="59547"/>
  <c r="ES205" i="59547" s="1"/>
  <c r="ES230" i="59547"/>
  <c r="ES228" i="59547" s="1"/>
  <c r="ES239" i="59547" s="1"/>
  <c r="ET170" i="59547"/>
  <c r="EW169" i="59547"/>
  <c r="EU168" i="59547"/>
  <c r="EV169" i="59547" s="1"/>
  <c r="EQ238" i="59547"/>
  <c r="EQ240" i="59547" s="1"/>
  <c r="EO243" i="59547"/>
  <c r="ET168" i="59547" l="1"/>
  <c r="EQ243" i="59547"/>
  <c r="ES238" i="59547"/>
  <c r="ES240" i="59547" s="1"/>
  <c r="EU230" i="59547"/>
  <c r="EU228" i="59547" s="1"/>
  <c r="EU239" i="59547" s="1"/>
  <c r="EV170" i="59547"/>
  <c r="EU203" i="59547"/>
  <c r="EU205" i="59547" s="1"/>
  <c r="EY169" i="59547"/>
  <c r="EW168" i="59547"/>
  <c r="EV168" i="59547" l="1"/>
  <c r="EX170" i="59547"/>
  <c r="EW230" i="59547"/>
  <c r="EW228" i="59547" s="1"/>
  <c r="EW239" i="59547" s="1"/>
  <c r="EW203" i="59547"/>
  <c r="EW205" i="59547" s="1"/>
  <c r="ES243" i="59547"/>
  <c r="EU238" i="59547"/>
  <c r="EU240" i="59547" s="1"/>
  <c r="FA169" i="59547"/>
  <c r="EY168" i="59547"/>
  <c r="EZ169" i="59547" s="1"/>
  <c r="EX169" i="59547"/>
  <c r="EY230" i="59547" l="1"/>
  <c r="EY228" i="59547" s="1"/>
  <c r="EY239" i="59547" s="1"/>
  <c r="EY203" i="59547"/>
  <c r="EY205" i="59547" s="1"/>
  <c r="EZ170" i="59547"/>
  <c r="EX168" i="59547"/>
  <c r="FA168" i="59547"/>
  <c r="FB169" i="59547" s="1"/>
  <c r="FC169" i="59547"/>
  <c r="EW238" i="59547"/>
  <c r="EW240" i="59547" s="1"/>
  <c r="EU243" i="59547"/>
  <c r="EZ168" i="59547" l="1"/>
  <c r="FE169" i="59547"/>
  <c r="FC168" i="59547"/>
  <c r="FD169" i="59547" s="1"/>
  <c r="FA230" i="59547"/>
  <c r="FA228" i="59547" s="1"/>
  <c r="FA239" i="59547" s="1"/>
  <c r="FA203" i="59547"/>
  <c r="FA205" i="59547" s="1"/>
  <c r="FB170" i="59547"/>
  <c r="EW243" i="59547"/>
  <c r="EY238" i="59547"/>
  <c r="EY240" i="59547" s="1"/>
  <c r="FB168" i="59547" l="1"/>
  <c r="FD170" i="59547"/>
  <c r="FC230" i="59547"/>
  <c r="FC228" i="59547" s="1"/>
  <c r="FC239" i="59547" s="1"/>
  <c r="FC203" i="59547"/>
  <c r="FC205" i="59547" s="1"/>
  <c r="EY243" i="59547"/>
  <c r="FA238" i="59547"/>
  <c r="FA240" i="59547" s="1"/>
  <c r="FE168" i="59547"/>
  <c r="FG169" i="59547"/>
  <c r="FG168" i="59547" l="1"/>
  <c r="FH169" i="59547" s="1"/>
  <c r="FI169" i="59547"/>
  <c r="FD168" i="59547"/>
  <c r="FE230" i="59547"/>
  <c r="FF170" i="59547"/>
  <c r="FE203" i="59547"/>
  <c r="FE205" i="59547" s="1"/>
  <c r="FA243" i="59547"/>
  <c r="FC238" i="59547"/>
  <c r="FC240" i="59547" s="1"/>
  <c r="FF169" i="59547"/>
  <c r="FF168" i="59547" l="1"/>
  <c r="FC243" i="59547"/>
  <c r="FE238" i="59547"/>
  <c r="FK169" i="59547"/>
  <c r="K169" i="59527" s="1"/>
  <c r="FI168" i="59547"/>
  <c r="FJ169" i="59547" s="1"/>
  <c r="FE228" i="59547"/>
  <c r="FG230" i="59547"/>
  <c r="FG228" i="59547" s="1"/>
  <c r="FG239" i="59547" s="1"/>
  <c r="FH170" i="59547"/>
  <c r="FG203" i="59547"/>
  <c r="FG205" i="59547" s="1"/>
  <c r="FH168" i="59547" l="1"/>
  <c r="K168" i="59527"/>
  <c r="FE239" i="59547"/>
  <c r="FE240" i="59547" s="1"/>
  <c r="FI230" i="59547"/>
  <c r="FI228" i="59547" s="1"/>
  <c r="FI239" i="59547" s="1"/>
  <c r="FK168" i="59547"/>
  <c r="FI203" i="59547"/>
  <c r="FI205" i="59547" s="1"/>
  <c r="FJ170" i="59547"/>
  <c r="FJ168" i="59547" l="1"/>
  <c r="L169" i="59527"/>
  <c r="K230" i="59527"/>
  <c r="K38" i="59532"/>
  <c r="L170" i="59527"/>
  <c r="V30" i="59530"/>
  <c r="K39" i="59532"/>
  <c r="K203" i="59527"/>
  <c r="K24" i="59532" s="1"/>
  <c r="J25" i="59532"/>
  <c r="J10" i="59541"/>
  <c r="J12" i="59541" s="1"/>
  <c r="FK228" i="59547"/>
  <c r="FK230" i="59547"/>
  <c r="FG238" i="59547"/>
  <c r="FG240" i="59547" s="1"/>
  <c r="FE243" i="59547"/>
  <c r="FL169" i="59547"/>
  <c r="FK203" i="59547"/>
  <c r="FK205" i="59547" s="1"/>
  <c r="FL170" i="59547"/>
  <c r="L168" i="59527" l="1"/>
  <c r="FK239" i="59547"/>
  <c r="FK240" i="59547" s="1"/>
  <c r="FK243" i="59547" s="1"/>
  <c r="K228" i="59527"/>
  <c r="K239" i="59527" s="1"/>
  <c r="V33" i="59530"/>
  <c r="L18" i="59530"/>
  <c r="L98" i="59530" s="1"/>
  <c r="FL168" i="59547"/>
  <c r="FI238" i="59547"/>
  <c r="FI240" i="59547" s="1"/>
  <c r="FI243" i="59547" s="1"/>
  <c r="FG243" i="59547"/>
  <c r="V34" i="59530"/>
  <c r="K205" i="59527"/>
  <c r="L9" i="59530" l="1"/>
  <c r="L97" i="59530" s="1"/>
  <c r="L22" i="59530"/>
  <c r="L100" i="59530" s="1"/>
  <c r="L48" i="59530"/>
  <c r="L52" i="59530"/>
  <c r="L49" i="59530"/>
  <c r="V38" i="59530"/>
  <c r="J34" i="59532"/>
  <c r="K240" i="59527"/>
  <c r="K243" i="59527" s="1"/>
  <c r="L23" i="59530" l="1"/>
  <c r="L101" i="59530" s="1"/>
  <c r="L47" i="59530"/>
  <c r="L53" i="59530" s="1"/>
  <c r="L19" i="59530"/>
  <c r="L99" i="59530" s="1"/>
  <c r="L82" i="59530" l="1"/>
  <c r="L102" i="59530"/>
  <c r="L105" i="59530" s="1"/>
  <c r="M98" i="59530" l="1"/>
  <c r="M102" i="59530"/>
  <c r="M100" i="59530"/>
</calcChain>
</file>

<file path=xl/comments1.xml><?xml version="1.0" encoding="utf-8"?>
<comments xmlns="http://schemas.openxmlformats.org/spreadsheetml/2006/main">
  <authors>
    <author>Stefan Hohberger</author>
  </authors>
  <commentList>
    <comment ref="A16" authorId="0">
      <text>
        <r>
          <rPr>
            <b/>
            <sz val="9"/>
            <color indexed="81"/>
            <rFont val="Tahoma"/>
            <family val="2"/>
          </rPr>
          <t>Stefan Hohberger:</t>
        </r>
        <r>
          <rPr>
            <sz val="9"/>
            <color indexed="81"/>
            <rFont val="Tahoma"/>
            <family val="2"/>
          </rPr>
          <t xml:space="preserve">
Sicherheitsgrad: um wieviel kann der Umsatz zurück gehen, bevor der Break-Even-Point erreicht ist</t>
        </r>
      </text>
    </comment>
    <comment ref="A19" authorId="0">
      <text>
        <r>
          <rPr>
            <b/>
            <sz val="9"/>
            <color indexed="81"/>
            <rFont val="Tahoma"/>
            <family val="2"/>
          </rPr>
          <t>Stefan Hohberger:</t>
        </r>
        <r>
          <rPr>
            <sz val="9"/>
            <color indexed="81"/>
            <rFont val="Tahoma"/>
            <family val="2"/>
          </rPr>
          <t xml:space="preserve">
Anlagenintensität</t>
        </r>
      </text>
    </comment>
    <comment ref="A20" authorId="0">
      <text>
        <r>
          <rPr>
            <b/>
            <sz val="9"/>
            <color indexed="81"/>
            <rFont val="Tahoma"/>
            <family val="2"/>
          </rPr>
          <t>Stefan Hohberger:</t>
        </r>
        <r>
          <rPr>
            <sz val="9"/>
            <color indexed="81"/>
            <rFont val="Tahoma"/>
            <family val="2"/>
          </rPr>
          <t xml:space="preserve">
Nettoinvestitionsquote</t>
        </r>
      </text>
    </comment>
    <comment ref="A25" authorId="0">
      <text>
        <r>
          <rPr>
            <b/>
            <sz val="9"/>
            <color indexed="81"/>
            <rFont val="Tahoma"/>
            <family val="2"/>
          </rPr>
          <t>Stefan Hohberger:</t>
        </r>
        <r>
          <rPr>
            <sz val="9"/>
            <color indexed="81"/>
            <rFont val="Tahoma"/>
            <family val="2"/>
          </rPr>
          <t xml:space="preserve">
Verschuldungsgrad</t>
        </r>
      </text>
    </comment>
    <comment ref="A34" authorId="0">
      <text>
        <r>
          <rPr>
            <b/>
            <sz val="9"/>
            <color indexed="81"/>
            <rFont val="Tahoma"/>
            <family val="2"/>
          </rPr>
          <t>Stefan Hohberger:</t>
        </r>
        <r>
          <rPr>
            <sz val="9"/>
            <color indexed="81"/>
            <rFont val="Tahoma"/>
            <family val="2"/>
          </rPr>
          <t xml:space="preserve">
Schuldentilgungsdauer</t>
        </r>
      </text>
    </comment>
  </commentList>
</comments>
</file>

<file path=xl/comments2.xml><?xml version="1.0" encoding="utf-8"?>
<comments xmlns="http://schemas.openxmlformats.org/spreadsheetml/2006/main">
  <authors>
    <author>Stefan Hohberger</author>
  </authors>
  <commentList>
    <comment ref="A8" authorId="0">
      <text>
        <r>
          <rPr>
            <b/>
            <sz val="9"/>
            <color indexed="81"/>
            <rFont val="Tahoma"/>
            <family val="2"/>
          </rPr>
          <t>Stefan Hohberger:</t>
        </r>
        <r>
          <rPr>
            <sz val="9"/>
            <color indexed="81"/>
            <rFont val="Tahoma"/>
            <family val="2"/>
          </rPr>
          <t xml:space="preserve">
Grundsatz der Wesentlichkeit nach IDW PS250
Die Prüfung des JA und des Lagebericht sind darauf auszurichten, dass mit hinreichender 
Sicherheit falsche Angaben aufgedeckt werden, die auf Unrichtigkeiten oder Verstöße 
zurückzuführen sind und wegen ihrer Größenordnung oder Bedeutung einen Einfluss auf den 
Aussagewert der Rechnungslegung für die Abschlussadressaten haben. G r u n d s a t z:
Je höher die Wesentlichkeitsgrenze festgelegt wird, um so geringer ist das Prüfungsrisiko und 
umgekehrt.
</t>
        </r>
      </text>
    </comment>
    <comment ref="C18" authorId="0">
      <text>
        <r>
          <rPr>
            <b/>
            <sz val="9"/>
            <color indexed="81"/>
            <rFont val="Tahoma"/>
            <family val="2"/>
          </rPr>
          <t>Stefan Hohberger:</t>
        </r>
        <r>
          <rPr>
            <sz val="9"/>
            <color indexed="81"/>
            <rFont val="Tahoma"/>
            <family val="2"/>
          </rPr>
          <t xml:space="preserve">
Eigenkapital</t>
        </r>
      </text>
    </comment>
    <comment ref="C19" authorId="0">
      <text>
        <r>
          <rPr>
            <b/>
            <sz val="9"/>
            <color indexed="81"/>
            <rFont val="Tahoma"/>
            <family val="2"/>
          </rPr>
          <t>Stefan Hohberger:</t>
        </r>
        <r>
          <rPr>
            <sz val="9"/>
            <color indexed="81"/>
            <rFont val="Tahoma"/>
            <family val="2"/>
          </rPr>
          <t xml:space="preserve">
Schuldentilgungsdauer</t>
        </r>
      </text>
    </comment>
    <comment ref="C22" authorId="0">
      <text>
        <r>
          <rPr>
            <b/>
            <sz val="9"/>
            <color indexed="81"/>
            <rFont val="Tahoma"/>
            <family val="2"/>
          </rPr>
          <t>Stefan Hohberger:</t>
        </r>
        <r>
          <rPr>
            <sz val="9"/>
            <color indexed="81"/>
            <rFont val="Tahoma"/>
            <family val="2"/>
          </rPr>
          <t xml:space="preserve">
Gesamtkapital</t>
        </r>
      </text>
    </comment>
    <comment ref="C23" authorId="0">
      <text>
        <r>
          <rPr>
            <b/>
            <sz val="9"/>
            <color indexed="81"/>
            <rFont val="Tahoma"/>
            <family val="2"/>
          </rPr>
          <t>Stefan Hohberger:</t>
        </r>
        <r>
          <rPr>
            <sz val="9"/>
            <color indexed="81"/>
            <rFont val="Tahoma"/>
            <family val="2"/>
          </rPr>
          <t xml:space="preserve">
Cash-Flow-Leistungsrate</t>
        </r>
      </text>
    </comment>
  </commentList>
</comments>
</file>

<file path=xl/sharedStrings.xml><?xml version="1.0" encoding="utf-8"?>
<sst xmlns="http://schemas.openxmlformats.org/spreadsheetml/2006/main" count="2007" uniqueCount="505">
  <si>
    <t>Q %</t>
  </si>
  <si>
    <t>%</t>
  </si>
  <si>
    <t>EBIT</t>
  </si>
  <si>
    <t>EBITDA</t>
  </si>
  <si>
    <t>Parameter</t>
  </si>
  <si>
    <t>total sales</t>
  </si>
  <si>
    <t>sales deduction</t>
  </si>
  <si>
    <t>personnel</t>
  </si>
  <si>
    <t>depreciation</t>
  </si>
  <si>
    <t>tax-base + percentage</t>
  </si>
  <si>
    <t>other expenses</t>
  </si>
  <si>
    <t>material+consumables</t>
  </si>
  <si>
    <t>extraordinary+restruct. expenses</t>
  </si>
  <si>
    <t>© Dr. Dr. S. Hohberger</t>
  </si>
  <si>
    <t>purchased services</t>
  </si>
  <si>
    <t>P+L</t>
  </si>
  <si>
    <t>Cost Structure</t>
  </si>
  <si>
    <t>BALANCE SHEET</t>
  </si>
  <si>
    <t>intangible assets</t>
  </si>
  <si>
    <t>property, land and equipment</t>
  </si>
  <si>
    <t>financial assets</t>
  </si>
  <si>
    <t>inventories</t>
  </si>
  <si>
    <t>checks, cash on hand</t>
  </si>
  <si>
    <t>deffered assets</t>
  </si>
  <si>
    <t>capital subscribed</t>
  </si>
  <si>
    <t>liabilities due to banks</t>
  </si>
  <si>
    <t>accounts payable and other liabilities</t>
  </si>
  <si>
    <t>deffered liabilities</t>
  </si>
  <si>
    <t>reserves and accrued liabilities</t>
  </si>
  <si>
    <t>net income/loss</t>
  </si>
  <si>
    <t>capital surplus</t>
  </si>
  <si>
    <t>SUM PASSIVE</t>
  </si>
  <si>
    <t>SUM ACTIVE</t>
  </si>
  <si>
    <t>Asset Development</t>
  </si>
  <si>
    <t>Liabilities Development</t>
  </si>
  <si>
    <t>CHECKSUM</t>
  </si>
  <si>
    <t>data input</t>
  </si>
  <si>
    <t>total</t>
  </si>
  <si>
    <t>EAT</t>
  </si>
  <si>
    <t>cash at endingperiod</t>
  </si>
  <si>
    <t>cash at beginningperiod</t>
  </si>
  <si>
    <t>cash flow from financing</t>
  </si>
  <si>
    <t>+/- depreciation</t>
  </si>
  <si>
    <t>+/- provisions</t>
  </si>
  <si>
    <t>+/- other cash-effective Costs/Income</t>
  </si>
  <si>
    <t>+/- inventory</t>
  </si>
  <si>
    <t>+/- payables</t>
  </si>
  <si>
    <t>cashflow acc. DVFA</t>
  </si>
  <si>
    <t>operating cash flow</t>
  </si>
  <si>
    <t>cash flow from investments</t>
  </si>
  <si>
    <t>+/- EAT</t>
  </si>
  <si>
    <t>+/- credit financing</t>
  </si>
  <si>
    <t>+/- corporate financing</t>
  </si>
  <si>
    <t>+/- receivables and other assets</t>
  </si>
  <si>
    <t>+/- deferred liabilities</t>
  </si>
  <si>
    <t>+/- deferred assets</t>
  </si>
  <si>
    <t xml:space="preserve">+/- </t>
  </si>
  <si>
    <t>PLAN</t>
  </si>
  <si>
    <t>+/- investments/desinvestments</t>
  </si>
  <si>
    <t>+/- total cash flow</t>
  </si>
  <si>
    <t>OPERATING PROFIT</t>
  </si>
  <si>
    <t>+ depreciation</t>
  </si>
  <si>
    <t>interest result</t>
  </si>
  <si>
    <t>taxes</t>
  </si>
  <si>
    <t>total income</t>
  </si>
  <si>
    <t>TOTAL INCOME</t>
  </si>
  <si>
    <t>GROSS PROFIT (on sales)</t>
  </si>
  <si>
    <t>accounts receivables and other assets</t>
  </si>
  <si>
    <t>CASH FLOW</t>
  </si>
  <si>
    <t>days</t>
  </si>
  <si>
    <t>Q= quota in % of base, fat: related to sales, cursive: related to totalsum of base; grey: sum of accounts</t>
  </si>
  <si>
    <t>Analysebereich</t>
  </si>
  <si>
    <t>Kennzahl</t>
  </si>
  <si>
    <t>Formel</t>
  </si>
  <si>
    <t>Aussage über die ...</t>
  </si>
  <si>
    <t>Finanzielle Stabilität</t>
  </si>
  <si>
    <t>Eigenkapitalquote</t>
  </si>
  <si>
    <t>(Eigenkapital/Gesamtkapital)*100</t>
  </si>
  <si>
    <t>Kapitalkraft</t>
  </si>
  <si>
    <t>Schuldentilgungsdauer in Jahren</t>
  </si>
  <si>
    <t>((Fremdkapital-flüssige Mittel)/Jahres-Cash-Flow)</t>
  </si>
  <si>
    <t>Verschuldung</t>
  </si>
  <si>
    <t>Ertragskraft</t>
  </si>
  <si>
    <t>Gesamtkapitalrentabilität</t>
  </si>
  <si>
    <t>((Ergebnis vSt+Fremdkapitalzinsen)/Bilanzsumme)*100</t>
  </si>
  <si>
    <t>Rendite</t>
  </si>
  <si>
    <t>Cash-Flow-Leistungsrate</t>
  </si>
  <si>
    <t>(Cash-Flow/Betriebsleistung)*100</t>
  </si>
  <si>
    <t>flüssige Mittel</t>
  </si>
  <si>
    <t>Eigenkapital</t>
  </si>
  <si>
    <t>Fremdkapital</t>
  </si>
  <si>
    <t>Gesamtkapital</t>
  </si>
  <si>
    <t>Bilanzsumme</t>
  </si>
  <si>
    <t>Gesamtleistung</t>
  </si>
  <si>
    <t>Fremdkapitalzinsen</t>
  </si>
  <si>
    <t>cash-flow vor Ertragssteuern</t>
  </si>
  <si>
    <t>Ergebnis vor Ertragssteuern</t>
  </si>
  <si>
    <t>Betriebsergebnis</t>
  </si>
  <si>
    <t>Basisdaten:</t>
  </si>
  <si>
    <t>finanzielle Leistungsfähigkeit</t>
  </si>
  <si>
    <t>QCP</t>
  </si>
  <si>
    <t>Time-Line</t>
  </si>
  <si>
    <t>Quicktest nach Prof. Kralicek</t>
  </si>
  <si>
    <t>Schnelltest mit nur vier Kennzahlen, verwendet man mehr Kennzahlen würde sich das Ergebnis kaum ändern</t>
  </si>
  <si>
    <t>Vorräte</t>
  </si>
  <si>
    <t>Verbindlichkeiten</t>
  </si>
  <si>
    <t>years</t>
  </si>
  <si>
    <t>x Gewichtungsfaktor</t>
  </si>
  <si>
    <t>Bewertung:</t>
  </si>
  <si>
    <t>einfache multiple Diskriminanzanalyse mit sechs Kennzahlen</t>
  </si>
  <si>
    <t>total material</t>
  </si>
  <si>
    <t>description</t>
  </si>
  <si>
    <t>Wesentlichkeitsgrenze</t>
  </si>
  <si>
    <t>Bonitäts- bzw. Insolvenzfrühwarnindikator</t>
  </si>
  <si>
    <t>wesentliche Werte von EK, Bil.summe, Umsatz, Rohertrag, EAT</t>
  </si>
  <si>
    <t>Rohertrag</t>
  </si>
  <si>
    <t>Liquidität 2.Grades</t>
  </si>
  <si>
    <t>Deckung kurzfristiger Schulden durch kurzfristiges Vermögen</t>
  </si>
  <si>
    <t>kurzfristige Vermögensgegenstände</t>
  </si>
  <si>
    <t>kurzfristige Verbindlichkeiten</t>
  </si>
  <si>
    <t>Financing</t>
  </si>
  <si>
    <t>Liquidity</t>
  </si>
  <si>
    <t>Rentability</t>
  </si>
  <si>
    <t>Equity Ratio</t>
  </si>
  <si>
    <t>&gt;30% very good</t>
  </si>
  <si>
    <t>&gt;20% good</t>
  </si>
  <si>
    <t>&lt;10% bad</t>
  </si>
  <si>
    <t>&lt;0% insolvency endangered</t>
  </si>
  <si>
    <t>&lt;3 J. very good</t>
  </si>
  <si>
    <t>&lt;5 J. good</t>
  </si>
  <si>
    <t>&lt;12 J. medium</t>
  </si>
  <si>
    <t>&gt;10% medium</t>
  </si>
  <si>
    <t>&gt;12 J. bad</t>
  </si>
  <si>
    <t>&gt;30 J. insolvency endangered</t>
  </si>
  <si>
    <t>&lt;7% bad</t>
  </si>
  <si>
    <t>&lt;5% bad</t>
  </si>
  <si>
    <t>&gt;7% medium</t>
  </si>
  <si>
    <t>&gt;5% medium</t>
  </si>
  <si>
    <t>&gt;10% good</t>
  </si>
  <si>
    <t>&gt;8% good</t>
  </si>
  <si>
    <t>&gt;12 % very good</t>
  </si>
  <si>
    <t>&gt;10% very good</t>
  </si>
  <si>
    <t>&gt;2,2 very good</t>
  </si>
  <si>
    <t>&gt;1,5 good</t>
  </si>
  <si>
    <t>&gt;1,0 medium</t>
  </si>
  <si>
    <t>&gt;0,3 bad</t>
  </si>
  <si>
    <t>&lt;=0,3 insolvency endangered</t>
  </si>
  <si>
    <t>Liquidity 2.degree</t>
  </si>
  <si>
    <t>Willingness to pay</t>
  </si>
  <si>
    <t>6 KPI's</t>
  </si>
  <si>
    <r>
      <t xml:space="preserve">NOTE &amp; SIGNAL </t>
    </r>
    <r>
      <rPr>
        <sz val="8"/>
        <rFont val="Arial"/>
        <family val="2"/>
      </rPr>
      <t>(1-2 good &amp; green; 3-4 medium &amp; yellow; 5 bad &amp; red)</t>
    </r>
  </si>
  <si>
    <t>QCP = parameter in % / years / currency</t>
  </si>
  <si>
    <t xml:space="preserve"> 5 Balance-Sheet / P+L-figures</t>
  </si>
  <si>
    <t>Economic Materiality</t>
  </si>
  <si>
    <t>Total Capital Rentability</t>
  </si>
  <si>
    <t>KPI-Report</t>
  </si>
  <si>
    <t>Key Performance Indicators</t>
  </si>
  <si>
    <t>Break-Even-Point (sales)</t>
  </si>
  <si>
    <t>Material Intensity from sales</t>
  </si>
  <si>
    <t>Personell Intensity from sales</t>
  </si>
  <si>
    <t>Interests Intensity from sales</t>
  </si>
  <si>
    <t>Tax Intensity from EBT</t>
  </si>
  <si>
    <t>Depreciation Intensity from sales</t>
  </si>
  <si>
    <t>Asset Intensity</t>
  </si>
  <si>
    <t>Net Invest Covering</t>
  </si>
  <si>
    <t>good</t>
  </si>
  <si>
    <t xml:space="preserve">medium </t>
  </si>
  <si>
    <t>bad</t>
  </si>
  <si>
    <t>Trading &lt;15%; Industry &gt;40%</t>
  </si>
  <si>
    <t>Tracing 15-30%; Industry 20-40%</t>
  </si>
  <si>
    <t>Trading &gt; 30%; Industry &lt;20%</t>
  </si>
  <si>
    <t>&lt;1: Desinvest</t>
  </si>
  <si>
    <t>&gt;1: real Invest</t>
  </si>
  <si>
    <t>Depreciation Quota</t>
  </si>
  <si>
    <t>Trading &gt;15%; Industry &gt;20%</t>
  </si>
  <si>
    <t>Leverage</t>
  </si>
  <si>
    <t>&lt;1,5</t>
  </si>
  <si>
    <t>1,5-4</t>
  </si>
  <si>
    <t>&gt;4</t>
  </si>
  <si>
    <t>Working Capital Ratio</t>
  </si>
  <si>
    <t>30-50%</t>
  </si>
  <si>
    <t>DSO Days Sales Outstanding</t>
  </si>
  <si>
    <t>DIO Days Inventory Outstanding</t>
  </si>
  <si>
    <t>DPO Days Payables Outstanding</t>
  </si>
  <si>
    <t/>
  </si>
  <si>
    <t>Trading &gt;50; Industry &lt;121</t>
  </si>
  <si>
    <t>Trading 50-100; Industry 120-181</t>
  </si>
  <si>
    <t>Trading &gt;100; Industry &gt;181</t>
  </si>
  <si>
    <t>Trading &lt;20; Industry &lt;30</t>
  </si>
  <si>
    <t>Trading 20-80; Industry 30-80</t>
  </si>
  <si>
    <t>Trading &gt;80; Industry &gt;80</t>
  </si>
  <si>
    <t>Trading &lt;30; Industry &lt;40</t>
  </si>
  <si>
    <t>Trading 30-90; Industry 40-100</t>
  </si>
  <si>
    <t>Trading &gt;90; Industry &gt;60</t>
  </si>
  <si>
    <t>Term of Debt Redemption</t>
  </si>
  <si>
    <t>QCP = parameter in factor / currency / period</t>
  </si>
  <si>
    <t>factor</t>
  </si>
  <si>
    <t>&lt;2</t>
  </si>
  <si>
    <t>2-12</t>
  </si>
  <si>
    <t>&gt;12</t>
  </si>
  <si>
    <t>Liquidity 2.Degree</t>
  </si>
  <si>
    <t>&lt;100</t>
  </si>
  <si>
    <t>&gt;100</t>
  </si>
  <si>
    <t>Trading &lt;12%; Industry &gt;12%</t>
  </si>
  <si>
    <t>Trading &lt;15%; Industry &gt;25%</t>
  </si>
  <si>
    <t>Own Capital Rentability</t>
  </si>
  <si>
    <t>Trading 10-30%; Industry 10-30%</t>
  </si>
  <si>
    <t>Trading &lt;10%; Industry &lt;10%</t>
  </si>
  <si>
    <t>Trading &gt;20%; Industry &gt;30%</t>
  </si>
  <si>
    <t>ROI Return on Investment</t>
  </si>
  <si>
    <t>Trading &gt;12,5%; Industry &gt;8,75%</t>
  </si>
  <si>
    <t>Trading 12,5-1,25%; Industry 8,75-1%</t>
  </si>
  <si>
    <t>Trading &lt;1,25%; Industry &lt;1%</t>
  </si>
  <si>
    <t>Safety Degree</t>
  </si>
  <si>
    <t>10-25%</t>
  </si>
  <si>
    <t>&gt;25%</t>
  </si>
  <si>
    <t>&lt;10%</t>
  </si>
  <si>
    <t>Earning</t>
  </si>
  <si>
    <t>SIGNAL</t>
  </si>
  <si>
    <r>
      <t xml:space="preserve">            EAPV Enterprise Analysis Planning Valuation </t>
    </r>
    <r>
      <rPr>
        <sz val="8"/>
        <rFont val="Arial"/>
        <family val="2"/>
      </rPr>
      <t>©</t>
    </r>
  </si>
  <si>
    <t xml:space="preserve">            Company: Star Ltd.</t>
  </si>
  <si>
    <t xml:space="preserve">            KPI-Report</t>
  </si>
  <si>
    <r>
      <t xml:space="preserve">            Economic Stability Test EcoStaT ©   Wirtschaftlicher Stabilitätstest WiStaT </t>
    </r>
    <r>
      <rPr>
        <sz val="8"/>
        <rFont val="Arial"/>
        <family val="2"/>
      </rPr>
      <t>©</t>
    </r>
  </si>
  <si>
    <t>A. EARNINGS</t>
  </si>
  <si>
    <t>B. CAPEX</t>
  </si>
  <si>
    <t>C. FINANCING</t>
  </si>
  <si>
    <t>D. CASHFLOW-CYCLE</t>
  </si>
  <si>
    <t>E. LIQUIDITY</t>
  </si>
  <si>
    <t>F. RENTABILITY</t>
  </si>
  <si>
    <t>A. Materiality Limit</t>
  </si>
  <si>
    <t>B. Quicktest acc. Prof. Kralicek</t>
  </si>
  <si>
    <t>1. Financial Stability</t>
  </si>
  <si>
    <t>2. Profitability</t>
  </si>
  <si>
    <t>1.1 Equity Ratio</t>
  </si>
  <si>
    <t>1.2 Amortization Period</t>
  </si>
  <si>
    <t>2.1 Total Capital Rentability</t>
  </si>
  <si>
    <t>2.2 Cash-Flow-Yield</t>
  </si>
  <si>
    <t>C. Solvency Outer Distance Signal</t>
  </si>
  <si>
    <t>1. KPI's</t>
  </si>
  <si>
    <t>1.1 Cashflow ./. Liablilities</t>
  </si>
  <si>
    <t>1.2 Balance Sheet Total ./. Liablilities</t>
  </si>
  <si>
    <t>1.3 EAT ./. Balance Sheet Total</t>
  </si>
  <si>
    <t>1.4 EAT ./. Total Sales</t>
  </si>
  <si>
    <t>1.5 Stock ./. Total Sales</t>
  </si>
  <si>
    <t>1.6 Total Sales ./. Balance Sheet Total</t>
  </si>
  <si>
    <t>2. Discriminant Function</t>
  </si>
  <si>
    <t>D. Acid-Test</t>
  </si>
  <si>
    <t>E. EcoStaT- TOTAL RESULT</t>
  </si>
  <si>
    <t>WiStaT- Gesamtergebnis</t>
  </si>
  <si>
    <t>B.1 Financing</t>
  </si>
  <si>
    <t>B.2 Liquidity</t>
  </si>
  <si>
    <t>B.3 Rentability</t>
  </si>
  <si>
    <t>B.4 Earnings</t>
  </si>
  <si>
    <t>Q= quota in % of base, fat: related to sales, cursive: related to totalsum of base;  QCP = parameter in factor / currency / period</t>
  </si>
  <si>
    <t>http://www.finance-magazin.de/research/multiples/</t>
  </si>
  <si>
    <t>Calculation of Multiples</t>
  </si>
  <si>
    <t>SUM SALES</t>
  </si>
  <si>
    <t>A. Ratios from P+L</t>
  </si>
  <si>
    <t>other debt reductions</t>
  </si>
  <si>
    <t>SUM DEBT</t>
  </si>
  <si>
    <t>1. Sales Multiple</t>
  </si>
  <si>
    <t>B. Debt Identification</t>
  </si>
  <si>
    <t>2. Multiple Calculation</t>
  </si>
  <si>
    <t>C. Sales Multiple Calculation</t>
  </si>
  <si>
    <t>3. Debt Reduction</t>
  </si>
  <si>
    <t>SALES MULTIPLE VALUE</t>
  </si>
  <si>
    <t>C. EBIT Multiple Calculation</t>
  </si>
  <si>
    <t>1. EBIT Multiple</t>
  </si>
  <si>
    <t>Ø SALES MULTIPLE VALUE</t>
  </si>
  <si>
    <t>Ø EBIT MULTIPLE VALUE</t>
  </si>
  <si>
    <t>not needed cash reduction</t>
  </si>
  <si>
    <t>http://www.finance-magazin.de/research/multiples/rechenbeispiel/</t>
  </si>
  <si>
    <t>7 years average</t>
  </si>
  <si>
    <r>
      <t xml:space="preserve">            Multiple-Method</t>
    </r>
    <r>
      <rPr>
        <sz val="8"/>
        <rFont val="Arial"/>
        <family val="2"/>
      </rPr>
      <t>: empirical method</t>
    </r>
  </si>
  <si>
    <t>T€</t>
  </si>
  <si>
    <t xml:space="preserve">            MVA &amp; EVA not adjusted (Market Value Added &amp; Economic Value Added)</t>
  </si>
  <si>
    <t>Value Added</t>
  </si>
  <si>
    <t>A. MVA Market Value Added</t>
  </si>
  <si>
    <t>MVA</t>
  </si>
  <si>
    <t>B. EVA Economic Value Added</t>
  </si>
  <si>
    <t>not adjusted</t>
  </si>
  <si>
    <t>minus WACC Weighted Avrg. Cost of Capital</t>
  </si>
  <si>
    <t>constant</t>
  </si>
  <si>
    <t>x Net Operating Assets</t>
  </si>
  <si>
    <t>Other Expense Intensity from sales</t>
  </si>
  <si>
    <t>auch: www.finexpert.info</t>
  </si>
  <si>
    <t>CASH FLOW acc. DVFA</t>
  </si>
  <si>
    <t>working capital cashflow</t>
  </si>
  <si>
    <t>NOPAT</t>
  </si>
  <si>
    <r>
      <t>EVA</t>
    </r>
    <r>
      <rPr>
        <sz val="8"/>
        <rFont val="Arial"/>
        <family val="2"/>
      </rPr>
      <t xml:space="preserve"> (=residual income)</t>
    </r>
  </si>
  <si>
    <t>wirtschaftliche Wesentlichkeit nach IDW PS 250</t>
  </si>
  <si>
    <t>Result:</t>
  </si>
  <si>
    <t>Abschreibungen</t>
  </si>
  <si>
    <t>Fair Value</t>
  </si>
  <si>
    <t>./. Capital Employed</t>
  </si>
  <si>
    <t>G&amp;V</t>
  </si>
  <si>
    <t>Umsatzerlöse</t>
  </si>
  <si>
    <t>Erlösschmälerungen</t>
  </si>
  <si>
    <t>GESAMTLEISTUNG</t>
  </si>
  <si>
    <t>Materialaufwand</t>
  </si>
  <si>
    <t>bezogene Leistungen</t>
  </si>
  <si>
    <t>Personalaufwand</t>
  </si>
  <si>
    <t>Sonstige betr. Aufwand</t>
  </si>
  <si>
    <t>ROHERTRAG</t>
  </si>
  <si>
    <t>OPERATIVES ERGEBNIS</t>
  </si>
  <si>
    <t>+ Abschreibungen</t>
  </si>
  <si>
    <t>Ausserordentliches Ergebnis</t>
  </si>
  <si>
    <t>Zinsergebnis</t>
  </si>
  <si>
    <t>Steueraufwand</t>
  </si>
  <si>
    <t>Steuerbasis + -Prozent</t>
  </si>
  <si>
    <t>BILANZ</t>
  </si>
  <si>
    <t>Immat. Vermögensgegenstände</t>
  </si>
  <si>
    <t>Grundstücke und Gebäude</t>
  </si>
  <si>
    <t>Finanzanlagen</t>
  </si>
  <si>
    <t>Lagerbestände</t>
  </si>
  <si>
    <t>Forderungen</t>
  </si>
  <si>
    <t>Kasse und Bank</t>
  </si>
  <si>
    <t>ARAP</t>
  </si>
  <si>
    <t>SUMME AKTIVA</t>
  </si>
  <si>
    <t>Stammkapital</t>
  </si>
  <si>
    <t>Kapitalrücklage</t>
  </si>
  <si>
    <t>Gewinnvortrag</t>
  </si>
  <si>
    <t>Rückstellungen</t>
  </si>
  <si>
    <t>Bankverbindlichkeiten</t>
  </si>
  <si>
    <t>PRAP</t>
  </si>
  <si>
    <t>SUMME PASSIVA</t>
  </si>
  <si>
    <t>Verprobungssumme</t>
  </si>
  <si>
    <t>CASH FLOW gem. DVFA</t>
  </si>
  <si>
    <t>operativer Cashflow</t>
  </si>
  <si>
    <t>Working Capital Cashflow</t>
  </si>
  <si>
    <t>Investitionscashflow</t>
  </si>
  <si>
    <t>Finanzierungscashflow</t>
  </si>
  <si>
    <t>Sonstiger Cashflow</t>
  </si>
  <si>
    <t>Barmittel Anfangsbestand</t>
  </si>
  <si>
    <t>Barmittel Endbestand</t>
  </si>
  <si>
    <t>+/- Total Cashflow</t>
  </si>
  <si>
    <t>Vorratsvermögen</t>
  </si>
  <si>
    <t>Januar</t>
  </si>
  <si>
    <t>Februar</t>
  </si>
  <si>
    <t>März</t>
  </si>
  <si>
    <t>April</t>
  </si>
  <si>
    <t>Mai</t>
  </si>
  <si>
    <t>Juni</t>
  </si>
  <si>
    <t>Juli</t>
  </si>
  <si>
    <t>August</t>
  </si>
  <si>
    <t>September</t>
  </si>
  <si>
    <t>Oktober</t>
  </si>
  <si>
    <t>November</t>
  </si>
  <si>
    <t>Dezember</t>
  </si>
  <si>
    <t>Timeline Planning</t>
  </si>
  <si>
    <t xml:space="preserve">Zeitstrahl Planung </t>
  </si>
  <si>
    <t>Periode</t>
  </si>
  <si>
    <t>Jahr 0</t>
  </si>
  <si>
    <t>year 0</t>
  </si>
  <si>
    <t>Jahr +1</t>
  </si>
  <si>
    <t>Jahr +2</t>
  </si>
  <si>
    <t>Jahr +3</t>
  </si>
  <si>
    <t>Jahr +4</t>
  </si>
  <si>
    <t>year +1</t>
  </si>
  <si>
    <t>year +2</t>
  </si>
  <si>
    <t>year +3</t>
  </si>
  <si>
    <t>year +4</t>
  </si>
  <si>
    <t>MANAGEMENTREPORT</t>
  </si>
  <si>
    <t>BUDGET</t>
  </si>
  <si>
    <t>Currency:</t>
  </si>
  <si>
    <t>extraordinary expenses</t>
  </si>
  <si>
    <t>Gründungskosten</t>
  </si>
  <si>
    <t>start up expenses</t>
  </si>
  <si>
    <t>Eingabefeld</t>
  </si>
  <si>
    <t>cash flow others/extraord./on top plan</t>
  </si>
  <si>
    <t>Sparkline</t>
  </si>
  <si>
    <t>Erlösschmälerungen in %</t>
  </si>
  <si>
    <t>DIO in Tagen</t>
  </si>
  <si>
    <t>DSO in Tagen</t>
  </si>
  <si>
    <t>DPO in Tagen</t>
  </si>
  <si>
    <t>Ertragssteuersatz in %</t>
  </si>
  <si>
    <t>UMSATZPLANUNG</t>
  </si>
  <si>
    <t>SALES PLAN</t>
  </si>
  <si>
    <t>Menge Produkt 1</t>
  </si>
  <si>
    <t>Netto-VK Produkt 1</t>
  </si>
  <si>
    <t>Menge Produkt 2</t>
  </si>
  <si>
    <t>Netto-VK Produkt 2</t>
  </si>
  <si>
    <t>Menge Produkt 3</t>
  </si>
  <si>
    <t>Netto-VK Produkt 3</t>
  </si>
  <si>
    <t>Menge Produkt 4</t>
  </si>
  <si>
    <t>Netto-VK Produkt 4</t>
  </si>
  <si>
    <t>Menge Produkt 5</t>
  </si>
  <si>
    <t>Netto-VK Produkt 5</t>
  </si>
  <si>
    <t>quantity product 1</t>
  </si>
  <si>
    <t>net price product1</t>
  </si>
  <si>
    <t>quantity product 2</t>
  </si>
  <si>
    <t>net price product2</t>
  </si>
  <si>
    <t>quantity product 3</t>
  </si>
  <si>
    <t>net price product3</t>
  </si>
  <si>
    <t>quantity product 4</t>
  </si>
  <si>
    <t>net price product4</t>
  </si>
  <si>
    <t>quantity product 5</t>
  </si>
  <si>
    <t>net price product5</t>
  </si>
  <si>
    <t>Währung:</t>
  </si>
  <si>
    <t>year 1</t>
  </si>
  <si>
    <t>year 2</t>
  </si>
  <si>
    <t>year 3</t>
  </si>
  <si>
    <t>year 4</t>
  </si>
  <si>
    <t>year 5</t>
  </si>
  <si>
    <t>Jahr 1</t>
  </si>
  <si>
    <t>Jahr 2</t>
  </si>
  <si>
    <t>Jahr 3</t>
  </si>
  <si>
    <t>Jahr 4</t>
  </si>
  <si>
    <t>Jahr 5</t>
  </si>
  <si>
    <t xml:space="preserve">            Structure Analysis</t>
  </si>
  <si>
    <t>sum assets</t>
  </si>
  <si>
    <t>sum working capital</t>
  </si>
  <si>
    <t>sum cash</t>
  </si>
  <si>
    <t>sum equity</t>
  </si>
  <si>
    <t>sum liabilities</t>
  </si>
  <si>
    <t>sum bank loans</t>
  </si>
  <si>
    <t>Jahresüberschuss</t>
  </si>
  <si>
    <t>+/- Abschreibung</t>
  </si>
  <si>
    <t>+/- Rückstellungen</t>
  </si>
  <si>
    <t>+/- andere operative Cash-Effekte</t>
  </si>
  <si>
    <t>+/- Warenbestände</t>
  </si>
  <si>
    <t>+/- Forderungen und Sonst. Vermögensgegenstände</t>
  </si>
  <si>
    <t>+/- Rechnungsabgrenzungen</t>
  </si>
  <si>
    <t>+/- Verbindlichkeiten</t>
  </si>
  <si>
    <t>+/- Investition/Desinvestition</t>
  </si>
  <si>
    <t>+/- Jahresüberschuss</t>
  </si>
  <si>
    <t>+/- Eigenfinanzierung</t>
  </si>
  <si>
    <t>+/- Fremdfinanzierung</t>
  </si>
  <si>
    <t>Ertragssteuern</t>
  </si>
  <si>
    <t>income tax</t>
  </si>
  <si>
    <t>Cashbestand gesamt</t>
  </si>
  <si>
    <t>STAFF PLAN</t>
  </si>
  <si>
    <t>PERSONALPLANUNG</t>
  </si>
  <si>
    <t>Anzahl VAK (Vollzeitarbeitskräfte)</t>
  </si>
  <si>
    <t>Bruttolohn pro VAK</t>
  </si>
  <si>
    <t>quantity FTE (full time employee)</t>
  </si>
  <si>
    <t>payroll per  FTE (full time employee)</t>
  </si>
  <si>
    <t>INVEST PLAN</t>
  </si>
  <si>
    <t>INVESTITIONSPLANUNG</t>
  </si>
  <si>
    <t>Nettopreis Maschine 1</t>
  </si>
  <si>
    <t>Nettopreis Maschine 2</t>
  </si>
  <si>
    <t>Nettopreis Maschine 3</t>
  </si>
  <si>
    <t>Nettopreis Maschine 4</t>
  </si>
  <si>
    <t>Nettopreis Maschine 5</t>
  </si>
  <si>
    <t>Maschine/Invest 1</t>
  </si>
  <si>
    <t>machine/invest 1</t>
  </si>
  <si>
    <t>net price invest/machine 1</t>
  </si>
  <si>
    <t>machine/invest 2</t>
  </si>
  <si>
    <t>net price invest/machine 2</t>
  </si>
  <si>
    <t>machine/invest 3</t>
  </si>
  <si>
    <t>net price invest/machine 3</t>
  </si>
  <si>
    <t>machine/invest 4</t>
  </si>
  <si>
    <t>net price invest/machine 4</t>
  </si>
  <si>
    <t>machine/invest 5</t>
  </si>
  <si>
    <t>net price invest/machine 5</t>
  </si>
  <si>
    <t>Maschine/Invest 5</t>
  </si>
  <si>
    <t>Maschine/Invest 4</t>
  </si>
  <si>
    <t>Maschine/Invest 3</t>
  </si>
  <si>
    <t>Maschine/Invest 2</t>
  </si>
  <si>
    <t>Miete</t>
  </si>
  <si>
    <t>Raumnebenkosten</t>
  </si>
  <si>
    <t>rental costs</t>
  </si>
  <si>
    <t>Energiekosten</t>
  </si>
  <si>
    <t>Kfz-Kosten</t>
  </si>
  <si>
    <t>energy costs</t>
  </si>
  <si>
    <t>additionally property costs</t>
  </si>
  <si>
    <t>vehicle expenses</t>
  </si>
  <si>
    <t>Versicherungen</t>
  </si>
  <si>
    <t>insurances</t>
  </si>
  <si>
    <t>Beiträge + Gebühren</t>
  </si>
  <si>
    <t>contrbutions + fees</t>
  </si>
  <si>
    <t>Reisekosten</t>
  </si>
  <si>
    <t>travelexpenses</t>
  </si>
  <si>
    <t>marketingexpenses</t>
  </si>
  <si>
    <t>Werbekosten</t>
  </si>
  <si>
    <t>Telekommikationskosten</t>
  </si>
  <si>
    <t>communication expenses</t>
  </si>
  <si>
    <t>Beratungskosten</t>
  </si>
  <si>
    <t>consulting fees</t>
  </si>
  <si>
    <t>Buchhaltung + Jahresabschluß</t>
  </si>
  <si>
    <t>accounting + audit fees</t>
  </si>
  <si>
    <t>Sonstige Kosten</t>
  </si>
  <si>
    <t>total cash position</t>
  </si>
  <si>
    <t>Abschreibung in Monaten Immat. VGG</t>
  </si>
  <si>
    <t>Abschreibung in Monaten Gebäude</t>
  </si>
  <si>
    <t>Abschreibung in Monaten Maschinen/BGA</t>
  </si>
  <si>
    <t>Abschreibung</t>
  </si>
  <si>
    <t>property, land</t>
  </si>
  <si>
    <t>machine, equipment</t>
  </si>
  <si>
    <t>Maschinen, Betriebsaustattung</t>
  </si>
  <si>
    <t>inventories acc. DIO</t>
  </si>
  <si>
    <t>Lagerbestände gemäß DIO</t>
  </si>
  <si>
    <t>Forderungen L+L gemäß DSO</t>
  </si>
  <si>
    <t>accounts receivables acc. DSO</t>
  </si>
  <si>
    <t>accounts payables acc. DPO</t>
  </si>
  <si>
    <t>Verbindlichkeiten L+L gem. DPO</t>
  </si>
  <si>
    <t>Cash Development</t>
  </si>
  <si>
    <t>extraordinary  expenses</t>
  </si>
  <si>
    <t>Sonstiger betr. Aufwand</t>
  </si>
  <si>
    <t>personell quota %</t>
  </si>
  <si>
    <t>other expenses quota %</t>
  </si>
  <si>
    <t>Quotas % from Sales</t>
  </si>
  <si>
    <t>material intensity quota %</t>
  </si>
  <si>
    <t>profit margin %</t>
  </si>
  <si>
    <t>Profit Margin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</si>
</sst>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
    <numFmt numFmtId="165" formatCode="0.000"/>
    <numFmt numFmtId="166" formatCode="#,##0.0"/>
    <numFmt numFmtId="167" formatCode="#,##0.000"/>
    <numFmt numFmtId="168" formatCode="0.0%"/>
    <numFmt numFmtId="169" formatCode="_-* #,##0.00\ [$€]_-;\-* #,##0.00\ [$€]_-;_-* &quot;-&quot;??\ [$€]_-;_-@_-"/>
    <numFmt numFmtId="170" formatCode="_-* #,##0.00\ _D_M_-;\-* #,##0.00\ _D_M_-;_-* &quot;-&quot;??\ _D_M_-;_-@_-"/>
    <numFmt numFmtId="171" formatCode="_-* #,##0.00\ &quot;DM&quot;_-;\-* #,##0.00\ &quot;DM&quot;_-;_-* &quot;-&quot;??\ &quot;DM&quot;_-;_-@_-"/>
  </numFmts>
  <fonts count="30" x14ac:knownFonts="1">
    <font>
      <sz val="10"/>
      <name val="Arial"/>
    </font>
    <font>
      <sz val="11"/>
      <color theme="1"/>
      <name val="Calibri"/>
      <family val="2"/>
      <scheme val="minor"/>
    </font>
    <font>
      <b/>
      <sz val="7"/>
      <name val="Arial"/>
      <family val="2"/>
    </font>
    <font>
      <sz val="7"/>
      <name val="Arial"/>
      <family val="2"/>
    </font>
    <font>
      <i/>
      <sz val="7"/>
      <name val="Arial"/>
      <family val="2"/>
    </font>
    <font>
      <b/>
      <sz val="8"/>
      <name val="Arial"/>
      <family val="2"/>
    </font>
    <font>
      <sz val="8"/>
      <name val="Arial"/>
      <family val="2"/>
    </font>
    <font>
      <i/>
      <sz val="8"/>
      <name val="Arial"/>
      <family val="2"/>
    </font>
    <font>
      <u/>
      <sz val="8"/>
      <name val="Arial"/>
      <family val="2"/>
    </font>
    <font>
      <sz val="6"/>
      <name val="Arial"/>
      <family val="2"/>
    </font>
    <font>
      <sz val="10"/>
      <name val="Arial"/>
      <family val="2"/>
    </font>
    <font>
      <b/>
      <u/>
      <sz val="8"/>
      <name val="Arial"/>
      <family val="2"/>
    </font>
    <font>
      <sz val="9"/>
      <color indexed="81"/>
      <name val="Tahoma"/>
      <family val="2"/>
    </font>
    <font>
      <b/>
      <sz val="9"/>
      <color indexed="81"/>
      <name val="Tahoma"/>
      <family val="2"/>
    </font>
    <font>
      <b/>
      <sz val="12"/>
      <color indexed="11"/>
      <name val="Wingdings 2"/>
      <family val="1"/>
      <charset val="2"/>
    </font>
    <font>
      <b/>
      <sz val="12"/>
      <color indexed="13"/>
      <name val="Wingdings 2"/>
      <family val="1"/>
      <charset val="2"/>
    </font>
    <font>
      <b/>
      <sz val="12"/>
      <color indexed="10"/>
      <name val="Wingdings 2"/>
      <family val="1"/>
      <charset val="2"/>
    </font>
    <font>
      <b/>
      <sz val="8"/>
      <color rgb="FF000000"/>
      <name val="Arial"/>
      <family val="2"/>
    </font>
    <font>
      <sz val="8"/>
      <color theme="0"/>
      <name val="Arial"/>
      <family val="2"/>
    </font>
    <font>
      <sz val="11"/>
      <color rgb="FF2E2F33"/>
      <name val="Arial"/>
      <family val="2"/>
    </font>
    <font>
      <sz val="16"/>
      <name val="Arial"/>
      <family val="2"/>
    </font>
    <font>
      <sz val="11"/>
      <color indexed="8"/>
      <name val="Calibri"/>
      <family val="2"/>
    </font>
    <font>
      <sz val="11"/>
      <color indexed="9"/>
      <name val="Calibri"/>
      <family val="2"/>
    </font>
    <font>
      <sz val="10"/>
      <color indexed="8"/>
      <name val="Arial"/>
      <family val="2"/>
    </font>
    <font>
      <sz val="10"/>
      <color rgb="FF000000"/>
      <name val="Times New Roman"/>
      <family val="1"/>
    </font>
    <font>
      <sz val="8"/>
      <color theme="0" tint="-0.34998626667073579"/>
      <name val="Arial"/>
      <family val="2"/>
    </font>
    <font>
      <sz val="9"/>
      <name val="Arial"/>
      <family val="2"/>
    </font>
    <font>
      <sz val="7"/>
      <color theme="0" tint="-0.34998626667073579"/>
      <name val="Arial"/>
      <family val="2"/>
    </font>
    <font>
      <b/>
      <sz val="8"/>
      <color theme="0" tint="-0.34998626667073579"/>
      <name val="Arial"/>
      <family val="2"/>
    </font>
    <font>
      <b/>
      <i/>
      <sz val="8"/>
      <color theme="0" tint="-0.34998626667073579"/>
      <name val="Arial"/>
      <family val="2"/>
    </font>
  </fonts>
  <fills count="2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FF"/>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6">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71">
    <xf numFmtId="0" fontId="0" fillId="0" borderId="0"/>
    <xf numFmtId="169" fontId="10"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2" fillId="21"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170"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24" fillId="0" borderId="0"/>
    <xf numFmtId="0" fontId="1" fillId="0" borderId="0"/>
    <xf numFmtId="0" fontId="10" fillId="0" borderId="0"/>
    <xf numFmtId="0" fontId="1" fillId="0" borderId="0"/>
    <xf numFmtId="0" fontId="1" fillId="0" borderId="0"/>
    <xf numFmtId="0" fontId="1" fillId="0" borderId="0"/>
    <xf numFmtId="0" fontId="24" fillId="0" borderId="0"/>
    <xf numFmtId="0" fontId="1" fillId="0" borderId="0"/>
    <xf numFmtId="14" fontId="10" fillId="0" borderId="0"/>
    <xf numFmtId="0" fontId="1" fillId="0" borderId="0"/>
    <xf numFmtId="0" fontId="1" fillId="0" borderId="0"/>
    <xf numFmtId="171"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16">
    <xf numFmtId="0" fontId="0" fillId="0" borderId="0" xfId="0"/>
    <xf numFmtId="0" fontId="3" fillId="0" borderId="0" xfId="0" applyFont="1"/>
    <xf numFmtId="0" fontId="3" fillId="0" borderId="1" xfId="0" applyFont="1" applyBorder="1"/>
    <xf numFmtId="0" fontId="3" fillId="0" borderId="0" xfId="0" applyFont="1" applyFill="1" applyBorder="1"/>
    <xf numFmtId="4" fontId="3" fillId="0" borderId="2" xfId="0" applyNumberFormat="1" applyFont="1" applyFill="1" applyBorder="1" applyAlignment="1">
      <alignment horizontal="right"/>
    </xf>
    <xf numFmtId="0" fontId="3" fillId="0" borderId="7" xfId="0" applyFont="1" applyFill="1" applyBorder="1" applyAlignment="1">
      <alignment horizontal="left"/>
    </xf>
    <xf numFmtId="4" fontId="2" fillId="0" borderId="7" xfId="0" applyNumberFormat="1" applyFont="1" applyFill="1" applyBorder="1"/>
    <xf numFmtId="4" fontId="3" fillId="0" borderId="1" xfId="0" applyNumberFormat="1" applyFont="1" applyFill="1" applyBorder="1" applyAlignment="1">
      <alignment horizontal="right"/>
    </xf>
    <xf numFmtId="4" fontId="3" fillId="0" borderId="1" xfId="0" applyNumberFormat="1" applyFont="1" applyFill="1" applyBorder="1"/>
    <xf numFmtId="4" fontId="2" fillId="0" borderId="1" xfId="0" applyNumberFormat="1" applyFont="1" applyFill="1" applyBorder="1"/>
    <xf numFmtId="4" fontId="4" fillId="0" borderId="1" xfId="0" applyNumberFormat="1" applyFont="1" applyFill="1" applyBorder="1"/>
    <xf numFmtId="165" fontId="3" fillId="0" borderId="0" xfId="0" applyNumberFormat="1" applyFont="1" applyFill="1" applyBorder="1"/>
    <xf numFmtId="0" fontId="3" fillId="0" borderId="4" xfId="0" applyFont="1" applyFill="1" applyBorder="1" applyAlignment="1">
      <alignment horizontal="left"/>
    </xf>
    <xf numFmtId="4" fontId="2" fillId="0" borderId="2" xfId="0" applyNumberFormat="1" applyFont="1" applyFill="1" applyBorder="1"/>
    <xf numFmtId="4" fontId="3" fillId="0" borderId="2" xfId="0" applyNumberFormat="1" applyFont="1" applyFill="1" applyBorder="1"/>
    <xf numFmtId="0" fontId="3" fillId="0" borderId="0" xfId="0" applyFont="1" applyFill="1" applyBorder="1" applyAlignment="1">
      <alignment horizontal="center"/>
    </xf>
    <xf numFmtId="0" fontId="3" fillId="0" borderId="8" xfId="0" applyFont="1" applyFill="1" applyBorder="1" applyAlignment="1">
      <alignment horizontal="center"/>
    </xf>
    <xf numFmtId="4" fontId="3" fillId="0" borderId="1" xfId="0" applyNumberFormat="1" applyFont="1" applyFill="1" applyBorder="1" applyAlignment="1">
      <alignment horizontal="center"/>
    </xf>
    <xf numFmtId="49" fontId="3" fillId="0" borderId="5" xfId="0" applyNumberFormat="1" applyFont="1" applyFill="1" applyBorder="1" applyAlignment="1">
      <alignment horizontal="left"/>
    </xf>
    <xf numFmtId="9" fontId="3" fillId="0" borderId="8" xfId="0" applyNumberFormat="1" applyFont="1" applyFill="1" applyBorder="1" applyAlignment="1">
      <alignment horizontal="left"/>
    </xf>
    <xf numFmtId="2" fontId="3" fillId="0" borderId="1" xfId="0" applyNumberFormat="1" applyFont="1" applyBorder="1" applyAlignment="1">
      <alignment horizontal="right"/>
    </xf>
    <xf numFmtId="0" fontId="3" fillId="0" borderId="1" xfId="0" applyNumberFormat="1" applyFont="1" applyFill="1" applyBorder="1" applyAlignment="1">
      <alignment horizontal="right"/>
    </xf>
    <xf numFmtId="0" fontId="3" fillId="0" borderId="1" xfId="0" applyNumberFormat="1" applyFont="1" applyFill="1" applyBorder="1"/>
    <xf numFmtId="0" fontId="3" fillId="0" borderId="0" xfId="0" applyNumberFormat="1" applyFont="1" applyFill="1" applyBorder="1"/>
    <xf numFmtId="0" fontId="3" fillId="0" borderId="8" xfId="0" applyNumberFormat="1" applyFont="1" applyFill="1" applyBorder="1" applyAlignment="1">
      <alignment horizontal="left"/>
    </xf>
    <xf numFmtId="0" fontId="2" fillId="0" borderId="1" xfId="0" applyNumberFormat="1" applyFont="1" applyFill="1" applyBorder="1"/>
    <xf numFmtId="165" fontId="2" fillId="0" borderId="2" xfId="0" applyNumberFormat="1" applyFont="1" applyFill="1" applyBorder="1"/>
    <xf numFmtId="0" fontId="3" fillId="0" borderId="2" xfId="0" applyNumberFormat="1" applyFont="1" applyFill="1" applyBorder="1"/>
    <xf numFmtId="0" fontId="5" fillId="0" borderId="0" xfId="0" applyFont="1"/>
    <xf numFmtId="0" fontId="6" fillId="0" borderId="0" xfId="0" applyFont="1"/>
    <xf numFmtId="0" fontId="6" fillId="0" borderId="0" xfId="0" applyFont="1" applyBorder="1"/>
    <xf numFmtId="1" fontId="6" fillId="0" borderId="0" xfId="0" applyNumberFormat="1" applyFont="1"/>
    <xf numFmtId="1" fontId="5" fillId="2" borderId="4" xfId="0" applyNumberFormat="1" applyFont="1" applyFill="1" applyBorder="1" applyAlignment="1">
      <alignment horizontal="left"/>
    </xf>
    <xf numFmtId="49" fontId="5" fillId="2" borderId="13" xfId="0" applyNumberFormat="1" applyFont="1" applyFill="1" applyBorder="1" applyAlignment="1">
      <alignment horizontal="left"/>
    </xf>
    <xf numFmtId="49" fontId="6" fillId="2" borderId="13" xfId="0" applyNumberFormat="1" applyFont="1" applyFill="1" applyBorder="1" applyAlignment="1">
      <alignment horizontal="left"/>
    </xf>
    <xf numFmtId="0" fontId="6" fillId="2" borderId="15" xfId="0" applyFont="1" applyFill="1" applyBorder="1"/>
    <xf numFmtId="1" fontId="5" fillId="2" borderId="2" xfId="0" applyNumberFormat="1" applyFont="1" applyFill="1" applyBorder="1" applyAlignment="1">
      <alignment horizontal="left"/>
    </xf>
    <xf numFmtId="49" fontId="5" fillId="2" borderId="3" xfId="0" applyNumberFormat="1" applyFont="1" applyFill="1" applyBorder="1" applyAlignment="1">
      <alignment horizontal="left"/>
    </xf>
    <xf numFmtId="49" fontId="6" fillId="2" borderId="3" xfId="0" applyNumberFormat="1" applyFont="1" applyFill="1" applyBorder="1" applyAlignment="1">
      <alignment horizontal="left"/>
    </xf>
    <xf numFmtId="49" fontId="5" fillId="2" borderId="0" xfId="0" applyNumberFormat="1" applyFont="1" applyFill="1" applyBorder="1" applyAlignment="1">
      <alignment horizontal="left"/>
    </xf>
    <xf numFmtId="49" fontId="6" fillId="0" borderId="1" xfId="0" applyNumberFormat="1" applyFont="1" applyBorder="1" applyAlignment="1">
      <alignment horizontal="center"/>
    </xf>
    <xf numFmtId="0" fontId="5" fillId="0" borderId="0" xfId="0" applyFont="1" applyAlignment="1">
      <alignment horizontal="right"/>
    </xf>
    <xf numFmtId="0" fontId="6" fillId="0" borderId="8" xfId="0" applyFont="1" applyBorder="1" applyAlignment="1">
      <alignment horizontal="center"/>
    </xf>
    <xf numFmtId="0" fontId="6" fillId="2" borderId="5" xfId="0" applyFont="1" applyFill="1" applyBorder="1" applyAlignment="1">
      <alignment horizontal="right"/>
    </xf>
    <xf numFmtId="0" fontId="6" fillId="2" borderId="6" xfId="0" applyFont="1" applyFill="1" applyBorder="1" applyAlignment="1">
      <alignment horizontal="right"/>
    </xf>
    <xf numFmtId="0" fontId="6" fillId="2" borderId="11" xfId="0" applyFont="1" applyFill="1" applyBorder="1" applyAlignment="1">
      <alignment horizontal="right"/>
    </xf>
    <xf numFmtId="0" fontId="6" fillId="0" borderId="6" xfId="0" applyFont="1" applyBorder="1" applyAlignment="1">
      <alignment horizontal="center"/>
    </xf>
    <xf numFmtId="0" fontId="6" fillId="0" borderId="0" xfId="0" applyFont="1" applyAlignment="1">
      <alignment horizontal="right"/>
    </xf>
    <xf numFmtId="0" fontId="6" fillId="0" borderId="1" xfId="0" applyFont="1" applyBorder="1"/>
    <xf numFmtId="0" fontId="6" fillId="0" borderId="2" xfId="0" applyFont="1" applyBorder="1"/>
    <xf numFmtId="0" fontId="5" fillId="2" borderId="2" xfId="0" applyFont="1" applyFill="1" applyBorder="1"/>
    <xf numFmtId="166" fontId="5" fillId="2" borderId="2" xfId="0" applyNumberFormat="1" applyFont="1" applyFill="1" applyBorder="1"/>
    <xf numFmtId="166" fontId="5" fillId="2" borderId="3" xfId="0" applyNumberFormat="1" applyFont="1" applyFill="1" applyBorder="1"/>
    <xf numFmtId="164" fontId="5" fillId="2" borderId="0" xfId="0" applyNumberFormat="1" applyFont="1" applyFill="1" applyBorder="1"/>
    <xf numFmtId="164" fontId="5" fillId="2" borderId="3" xfId="0" applyNumberFormat="1" applyFont="1" applyFill="1" applyBorder="1"/>
    <xf numFmtId="4" fontId="6" fillId="0" borderId="7" xfId="0" applyNumberFormat="1" applyFont="1" applyFill="1" applyBorder="1"/>
    <xf numFmtId="0" fontId="5" fillId="2" borderId="4" xfId="0" applyFont="1" applyFill="1" applyBorder="1"/>
    <xf numFmtId="166" fontId="5" fillId="2" borderId="0" xfId="0" applyNumberFormat="1" applyFont="1" applyFill="1" applyBorder="1"/>
    <xf numFmtId="166" fontId="5" fillId="2" borderId="4" xfId="0" applyNumberFormat="1" applyFont="1" applyFill="1" applyBorder="1"/>
    <xf numFmtId="49" fontId="6" fillId="0" borderId="2" xfId="0" applyNumberFormat="1" applyFont="1" applyBorder="1"/>
    <xf numFmtId="166" fontId="6" fillId="0" borderId="2" xfId="0" applyNumberFormat="1" applyFont="1" applyFill="1" applyBorder="1"/>
    <xf numFmtId="166" fontId="7" fillId="0" borderId="3" xfId="0" applyNumberFormat="1" applyFont="1" applyBorder="1"/>
    <xf numFmtId="166" fontId="6" fillId="0" borderId="2" xfId="0" applyNumberFormat="1" applyFont="1" applyBorder="1"/>
    <xf numFmtId="164" fontId="7" fillId="0" borderId="3" xfId="0" applyNumberFormat="1" applyFont="1" applyBorder="1"/>
    <xf numFmtId="3" fontId="6" fillId="0" borderId="1" xfId="0" applyNumberFormat="1" applyFont="1" applyFill="1" applyBorder="1"/>
    <xf numFmtId="166" fontId="7" fillId="0" borderId="0" xfId="0" applyNumberFormat="1" applyFont="1" applyBorder="1"/>
    <xf numFmtId="0" fontId="6" fillId="0" borderId="0" xfId="0" applyFont="1" applyAlignment="1">
      <alignment horizontal="left"/>
    </xf>
    <xf numFmtId="2" fontId="7" fillId="0" borderId="0" xfId="0" applyNumberFormat="1" applyFont="1" applyBorder="1"/>
    <xf numFmtId="0" fontId="6" fillId="0" borderId="8" xfId="0" applyFont="1" applyBorder="1"/>
    <xf numFmtId="164" fontId="7" fillId="0" borderId="0" xfId="0" applyNumberFormat="1" applyFont="1" applyBorder="1"/>
    <xf numFmtId="0" fontId="5" fillId="2" borderId="1" xfId="0" applyFont="1" applyFill="1" applyBorder="1"/>
    <xf numFmtId="3" fontId="6" fillId="0" borderId="1" xfId="0" applyNumberFormat="1" applyFont="1" applyBorder="1"/>
    <xf numFmtId="0" fontId="5" fillId="0" borderId="1" xfId="0" applyFont="1" applyBorder="1"/>
    <xf numFmtId="166" fontId="5" fillId="0" borderId="0" xfId="0" applyNumberFormat="1" applyFont="1" applyBorder="1"/>
    <xf numFmtId="4" fontId="6" fillId="0" borderId="1" xfId="0" applyNumberFormat="1" applyFont="1" applyBorder="1"/>
    <xf numFmtId="3" fontId="6" fillId="0" borderId="1" xfId="0" applyNumberFormat="1" applyFont="1" applyBorder="1" applyAlignment="1">
      <alignment horizontal="center"/>
    </xf>
    <xf numFmtId="166" fontId="5" fillId="0" borderId="2" xfId="0" applyNumberFormat="1" applyFont="1" applyBorder="1"/>
    <xf numFmtId="0" fontId="5" fillId="0" borderId="12" xfId="0" applyFont="1" applyFill="1" applyBorder="1"/>
    <xf numFmtId="166" fontId="5" fillId="0" borderId="12" xfId="0" applyNumberFormat="1" applyFont="1" applyBorder="1"/>
    <xf numFmtId="166" fontId="5" fillId="0" borderId="10" xfId="0" applyNumberFormat="1" applyFont="1" applyFill="1" applyBorder="1"/>
    <xf numFmtId="3" fontId="5" fillId="0" borderId="1" xfId="0" applyNumberFormat="1" applyFont="1" applyBorder="1"/>
    <xf numFmtId="0" fontId="5" fillId="0" borderId="2" xfId="0" applyFont="1" applyFill="1" applyBorder="1"/>
    <xf numFmtId="166" fontId="5" fillId="0" borderId="0" xfId="0" applyNumberFormat="1" applyFont="1" applyFill="1" applyBorder="1"/>
    <xf numFmtId="164" fontId="5" fillId="0" borderId="0" xfId="0" applyNumberFormat="1" applyFont="1" applyFill="1" applyBorder="1"/>
    <xf numFmtId="0" fontId="6" fillId="0" borderId="12" xfId="0" applyFont="1" applyBorder="1"/>
    <xf numFmtId="166" fontId="6" fillId="0" borderId="0" xfId="0" applyNumberFormat="1" applyFont="1" applyFill="1" applyBorder="1"/>
    <xf numFmtId="0" fontId="6" fillId="0" borderId="5" xfId="0" applyFont="1" applyBorder="1"/>
    <xf numFmtId="0" fontId="6" fillId="0" borderId="6" xfId="0" applyFont="1" applyBorder="1"/>
    <xf numFmtId="3" fontId="6" fillId="0" borderId="8" xfId="0" applyNumberFormat="1" applyFont="1" applyBorder="1"/>
    <xf numFmtId="4" fontId="6" fillId="0" borderId="8" xfId="0" applyNumberFormat="1" applyFont="1" applyBorder="1"/>
    <xf numFmtId="0" fontId="6" fillId="0" borderId="9" xfId="0" applyFont="1" applyFill="1" applyBorder="1"/>
    <xf numFmtId="166" fontId="6" fillId="0" borderId="10" xfId="0" applyNumberFormat="1" applyFont="1" applyFill="1" applyBorder="1"/>
    <xf numFmtId="2" fontId="6" fillId="0" borderId="14" xfId="0" applyNumberFormat="1" applyFont="1" applyFill="1" applyBorder="1"/>
    <xf numFmtId="0" fontId="6" fillId="0" borderId="12" xfId="0" applyFont="1" applyFill="1" applyBorder="1"/>
    <xf numFmtId="164" fontId="6" fillId="0" borderId="14" xfId="0" applyNumberFormat="1" applyFont="1" applyFill="1" applyBorder="1"/>
    <xf numFmtId="2" fontId="5" fillId="2" borderId="3" xfId="0" applyNumberFormat="1" applyFont="1" applyFill="1" applyBorder="1"/>
    <xf numFmtId="2" fontId="7" fillId="0" borderId="3" xfId="0" applyNumberFormat="1" applyFont="1" applyBorder="1"/>
    <xf numFmtId="166" fontId="6" fillId="0" borderId="10" xfId="0" applyNumberFormat="1" applyFont="1" applyBorder="1"/>
    <xf numFmtId="0" fontId="6" fillId="0" borderId="10" xfId="0" applyFont="1" applyBorder="1"/>
    <xf numFmtId="0" fontId="6" fillId="0" borderId="14" xfId="0" applyFont="1" applyBorder="1"/>
    <xf numFmtId="0" fontId="6" fillId="0" borderId="2" xfId="0" applyNumberFormat="1" applyFont="1" applyBorder="1"/>
    <xf numFmtId="166" fontId="6" fillId="0" borderId="2" xfId="0" applyNumberFormat="1" applyFont="1" applyBorder="1" applyAlignment="1">
      <alignment horizontal="right"/>
    </xf>
    <xf numFmtId="0" fontId="6" fillId="0" borderId="2" xfId="0" quotePrefix="1" applyNumberFormat="1" applyFont="1" applyBorder="1"/>
    <xf numFmtId="166" fontId="5" fillId="2" borderId="15" xfId="0" applyNumberFormat="1" applyFont="1" applyFill="1" applyBorder="1"/>
    <xf numFmtId="165" fontId="3" fillId="0" borderId="11" xfId="0" applyNumberFormat="1" applyFont="1" applyFill="1" applyBorder="1"/>
    <xf numFmtId="165" fontId="3" fillId="0" borderId="2" xfId="0" applyNumberFormat="1" applyFont="1" applyFill="1" applyBorder="1"/>
    <xf numFmtId="165" fontId="3" fillId="0" borderId="5" xfId="0" applyNumberFormat="1" applyFont="1" applyFill="1" applyBorder="1"/>
    <xf numFmtId="165" fontId="2" fillId="0" borderId="5" xfId="0" applyNumberFormat="1" applyFont="1" applyFill="1" applyBorder="1"/>
    <xf numFmtId="165" fontId="2" fillId="0" borderId="1" xfId="0" applyNumberFormat="1" applyFont="1" applyFill="1" applyBorder="1"/>
    <xf numFmtId="165" fontId="2" fillId="0" borderId="8" xfId="0" applyNumberFormat="1" applyFont="1" applyFill="1" applyBorder="1"/>
    <xf numFmtId="0" fontId="3" fillId="0" borderId="5" xfId="0" applyNumberFormat="1" applyFont="1" applyFill="1" applyBorder="1"/>
    <xf numFmtId="0" fontId="5" fillId="2" borderId="7" xfId="0" applyFont="1" applyFill="1" applyBorder="1"/>
    <xf numFmtId="17" fontId="5" fillId="2" borderId="4" xfId="0" applyNumberFormat="1" applyFont="1" applyFill="1" applyBorder="1" applyAlignment="1">
      <alignment horizontal="right"/>
    </xf>
    <xf numFmtId="0" fontId="5" fillId="2" borderId="15" xfId="0" applyFont="1" applyFill="1" applyBorder="1" applyAlignment="1">
      <alignment horizontal="right"/>
    </xf>
    <xf numFmtId="2" fontId="6" fillId="0" borderId="3" xfId="0" applyNumberFormat="1" applyFont="1" applyFill="1" applyBorder="1" applyAlignment="1">
      <alignment horizontal="left"/>
    </xf>
    <xf numFmtId="0" fontId="5" fillId="2" borderId="7" xfId="0" applyFont="1" applyFill="1" applyBorder="1" applyAlignment="1">
      <alignment horizontal="center"/>
    </xf>
    <xf numFmtId="0" fontId="5" fillId="2" borderId="1" xfId="0" applyFont="1" applyFill="1" applyBorder="1" applyAlignment="1">
      <alignment horizontal="center"/>
    </xf>
    <xf numFmtId="0" fontId="6" fillId="2" borderId="8" xfId="0" applyFont="1" applyFill="1" applyBorder="1" applyAlignment="1">
      <alignment horizontal="center"/>
    </xf>
    <xf numFmtId="0" fontId="6" fillId="2" borderId="0" xfId="0" applyFont="1" applyFill="1" applyBorder="1" applyAlignment="1">
      <alignment horizontal="right"/>
    </xf>
    <xf numFmtId="2" fontId="7" fillId="0" borderId="6" xfId="0" applyNumberFormat="1" applyFont="1" applyBorder="1"/>
    <xf numFmtId="0" fontId="5" fillId="2" borderId="15" xfId="0" applyFont="1" applyFill="1" applyBorder="1" applyAlignment="1">
      <alignment horizontal="center"/>
    </xf>
    <xf numFmtId="2" fontId="6" fillId="0" borderId="3" xfId="0" applyNumberFormat="1" applyFont="1" applyFill="1" applyBorder="1" applyAlignment="1">
      <alignment horizontal="right"/>
    </xf>
    <xf numFmtId="2" fontId="6" fillId="0" borderId="6" xfId="0" applyNumberFormat="1" applyFont="1" applyFill="1" applyBorder="1" applyAlignment="1">
      <alignment horizontal="right"/>
    </xf>
    <xf numFmtId="0" fontId="6" fillId="2" borderId="3" xfId="0" applyFont="1" applyFill="1" applyBorder="1" applyAlignment="1">
      <alignment horizontal="right"/>
    </xf>
    <xf numFmtId="166" fontId="6" fillId="0" borderId="4" xfId="0" applyNumberFormat="1" applyFont="1" applyFill="1" applyBorder="1"/>
    <xf numFmtId="2" fontId="6" fillId="0" borderId="0" xfId="0" applyNumberFormat="1" applyFont="1" applyFill="1" applyBorder="1" applyAlignment="1">
      <alignment horizontal="right"/>
    </xf>
    <xf numFmtId="166" fontId="6" fillId="0" borderId="5" xfId="0" applyNumberFormat="1" applyFont="1" applyFill="1" applyBorder="1"/>
    <xf numFmtId="4" fontId="6" fillId="0" borderId="1" xfId="0" applyNumberFormat="1" applyFont="1" applyFill="1" applyBorder="1"/>
    <xf numFmtId="49" fontId="6" fillId="0" borderId="1" xfId="0" applyNumberFormat="1" applyFont="1" applyBorder="1"/>
    <xf numFmtId="0" fontId="5" fillId="0" borderId="9" xfId="0" applyFont="1" applyFill="1" applyBorder="1"/>
    <xf numFmtId="0" fontId="5" fillId="0" borderId="1" xfId="0" applyFont="1" applyFill="1" applyBorder="1"/>
    <xf numFmtId="0" fontId="6" fillId="0" borderId="11" xfId="0" applyFont="1" applyBorder="1"/>
    <xf numFmtId="0" fontId="6" fillId="0" borderId="0" xfId="0" applyFont="1" applyFill="1"/>
    <xf numFmtId="0" fontId="6" fillId="0" borderId="0" xfId="0" applyFont="1" applyFill="1" applyBorder="1"/>
    <xf numFmtId="166" fontId="5" fillId="0" borderId="4" xfId="0" applyNumberFormat="1" applyFont="1" applyBorder="1"/>
    <xf numFmtId="0" fontId="6" fillId="0" borderId="0" xfId="0" applyFont="1" applyFill="1" applyBorder="1" applyAlignment="1"/>
    <xf numFmtId="166" fontId="6" fillId="0" borderId="0" xfId="0" applyNumberFormat="1" applyFont="1" applyFill="1"/>
    <xf numFmtId="0" fontId="6" fillId="0" borderId="0" xfId="0" applyFont="1" applyFill="1" applyAlignment="1"/>
    <xf numFmtId="0" fontId="6" fillId="0" borderId="11" xfId="0" applyFont="1" applyFill="1" applyBorder="1" applyAlignment="1"/>
    <xf numFmtId="0" fontId="6" fillId="0" borderId="6" xfId="0" applyFont="1" applyFill="1" applyBorder="1" applyAlignment="1"/>
    <xf numFmtId="0" fontId="6" fillId="2" borderId="5" xfId="0" applyFont="1" applyFill="1" applyBorder="1" applyAlignment="1">
      <alignment horizontal="center"/>
    </xf>
    <xf numFmtId="1" fontId="6" fillId="0" borderId="0" xfId="0" applyNumberFormat="1" applyFont="1" applyFill="1"/>
    <xf numFmtId="0" fontId="5" fillId="2" borderId="15" xfId="0" applyFont="1" applyFill="1" applyBorder="1"/>
    <xf numFmtId="0" fontId="6" fillId="0" borderId="2" xfId="0" applyFont="1" applyFill="1" applyBorder="1" applyAlignment="1"/>
    <xf numFmtId="168" fontId="6" fillId="0" borderId="3" xfId="0" applyNumberFormat="1" applyFont="1" applyFill="1" applyBorder="1" applyAlignment="1"/>
    <xf numFmtId="0" fontId="6" fillId="0" borderId="2" xfId="0" applyFont="1" applyFill="1" applyBorder="1"/>
    <xf numFmtId="0" fontId="6" fillId="0" borderId="5" xfId="0" applyFont="1" applyFill="1" applyBorder="1"/>
    <xf numFmtId="0" fontId="6" fillId="0" borderId="11" xfId="0" applyFont="1" applyFill="1" applyBorder="1"/>
    <xf numFmtId="1" fontId="5" fillId="2" borderId="15" xfId="0" applyNumberFormat="1" applyFont="1" applyFill="1" applyBorder="1" applyAlignment="1">
      <alignment horizontal="left"/>
    </xf>
    <xf numFmtId="1" fontId="5" fillId="2" borderId="0" xfId="0" applyNumberFormat="1" applyFont="1" applyFill="1" applyBorder="1" applyAlignment="1">
      <alignment horizontal="left"/>
    </xf>
    <xf numFmtId="0" fontId="5" fillId="2" borderId="0" xfId="0" applyFont="1" applyFill="1" applyBorder="1" applyAlignment="1">
      <alignment horizontal="center"/>
    </xf>
    <xf numFmtId="0" fontId="5" fillId="2" borderId="13" xfId="0" applyFont="1" applyFill="1" applyBorder="1" applyAlignment="1">
      <alignment horizontal="center"/>
    </xf>
    <xf numFmtId="0" fontId="5" fillId="2" borderId="3" xfId="0" applyFont="1" applyFill="1" applyBorder="1" applyAlignment="1">
      <alignment horizontal="center"/>
    </xf>
    <xf numFmtId="0" fontId="6" fillId="2" borderId="11" xfId="0" applyFont="1" applyFill="1" applyBorder="1" applyAlignment="1">
      <alignment horizontal="center"/>
    </xf>
    <xf numFmtId="0" fontId="6" fillId="2" borderId="6" xfId="0" applyFont="1" applyFill="1" applyBorder="1" applyAlignment="1">
      <alignment horizontal="center"/>
    </xf>
    <xf numFmtId="0" fontId="5" fillId="2" borderId="13" xfId="0" applyFont="1" applyFill="1" applyBorder="1"/>
    <xf numFmtId="0" fontId="6" fillId="0" borderId="3" xfId="0" applyFont="1" applyFill="1" applyBorder="1" applyAlignment="1"/>
    <xf numFmtId="0" fontId="6" fillId="0" borderId="5" xfId="0" applyFont="1" applyFill="1" applyBorder="1" applyAlignment="1"/>
    <xf numFmtId="0" fontId="5" fillId="4" borderId="4" xfId="0" applyFont="1" applyFill="1" applyBorder="1" applyAlignment="1"/>
    <xf numFmtId="0" fontId="6" fillId="4" borderId="15" xfId="0" applyFont="1" applyFill="1" applyBorder="1"/>
    <xf numFmtId="0" fontId="6" fillId="4" borderId="13" xfId="0" applyFont="1" applyFill="1" applyBorder="1"/>
    <xf numFmtId="0" fontId="6" fillId="0" borderId="6" xfId="0" applyFont="1" applyFill="1" applyBorder="1"/>
    <xf numFmtId="0" fontId="6" fillId="0" borderId="3" xfId="0" applyFont="1" applyFill="1" applyBorder="1"/>
    <xf numFmtId="166" fontId="6" fillId="0" borderId="2" xfId="0" applyNumberFormat="1" applyFont="1" applyFill="1" applyBorder="1" applyAlignment="1"/>
    <xf numFmtId="166" fontId="6" fillId="2" borderId="4" xfId="0" applyNumberFormat="1" applyFont="1" applyFill="1" applyBorder="1" applyAlignment="1">
      <alignment horizontal="center"/>
    </xf>
    <xf numFmtId="166" fontId="6" fillId="2" borderId="13" xfId="0" applyNumberFormat="1" applyFont="1" applyFill="1" applyBorder="1" applyAlignment="1">
      <alignment horizontal="center"/>
    </xf>
    <xf numFmtId="0" fontId="6" fillId="4" borderId="4" xfId="0" applyFont="1" applyFill="1" applyBorder="1" applyAlignment="1">
      <alignment horizontal="center"/>
    </xf>
    <xf numFmtId="0" fontId="6" fillId="4" borderId="13" xfId="0" applyFont="1" applyFill="1" applyBorder="1" applyAlignment="1">
      <alignment horizontal="center"/>
    </xf>
    <xf numFmtId="0" fontId="5" fillId="2" borderId="2" xfId="0" applyFont="1" applyFill="1" applyBorder="1" applyAlignment="1">
      <alignment horizontal="left"/>
    </xf>
    <xf numFmtId="0" fontId="6" fillId="0" borderId="1" xfId="0" applyFont="1" applyFill="1" applyBorder="1" applyAlignment="1"/>
    <xf numFmtId="0" fontId="6" fillId="0" borderId="4" xfId="0" applyFont="1" applyBorder="1"/>
    <xf numFmtId="0" fontId="5" fillId="0" borderId="0" xfId="0" applyFont="1" applyFill="1"/>
    <xf numFmtId="0" fontId="5" fillId="0" borderId="0" xfId="0" applyFont="1" applyFill="1" applyBorder="1"/>
    <xf numFmtId="0" fontId="0" fillId="0" borderId="2" xfId="0" applyBorder="1"/>
    <xf numFmtId="0" fontId="9" fillId="2" borderId="5" xfId="0" applyFont="1" applyFill="1" applyBorder="1" applyAlignment="1">
      <alignment horizontal="left"/>
    </xf>
    <xf numFmtId="0" fontId="5" fillId="2" borderId="12" xfId="0" applyFont="1" applyFill="1" applyBorder="1"/>
    <xf numFmtId="0" fontId="5" fillId="2" borderId="10" xfId="0" applyFont="1" applyFill="1" applyBorder="1"/>
    <xf numFmtId="0" fontId="5" fillId="2" borderId="14" xfId="0" applyFont="1" applyFill="1" applyBorder="1" applyAlignment="1">
      <alignment horizontal="right"/>
    </xf>
    <xf numFmtId="166" fontId="6" fillId="2" borderId="15" xfId="0" applyNumberFormat="1" applyFont="1" applyFill="1" applyBorder="1" applyAlignment="1">
      <alignment horizontal="center"/>
    </xf>
    <xf numFmtId="0" fontId="6" fillId="0" borderId="8" xfId="0" applyFont="1" applyFill="1" applyBorder="1" applyAlignment="1"/>
    <xf numFmtId="0" fontId="6" fillId="0" borderId="1" xfId="0" applyFont="1" applyFill="1" applyBorder="1"/>
    <xf numFmtId="167" fontId="6" fillId="0" borderId="2" xfId="0" applyNumberFormat="1" applyFont="1" applyFill="1" applyBorder="1" applyAlignment="1"/>
    <xf numFmtId="167" fontId="6" fillId="0" borderId="3" xfId="0" applyNumberFormat="1" applyFont="1" applyFill="1" applyBorder="1" applyAlignment="1"/>
    <xf numFmtId="167" fontId="6" fillId="0" borderId="0" xfId="0" applyNumberFormat="1" applyFont="1" applyFill="1" applyBorder="1" applyAlignment="1"/>
    <xf numFmtId="167" fontId="6" fillId="0" borderId="2" xfId="0" applyNumberFormat="1" applyFont="1" applyFill="1" applyBorder="1"/>
    <xf numFmtId="167" fontId="6" fillId="0" borderId="3" xfId="0" applyNumberFormat="1" applyFont="1" applyFill="1" applyBorder="1"/>
    <xf numFmtId="167" fontId="6" fillId="0" borderId="0" xfId="0" applyNumberFormat="1" applyFont="1" applyFill="1" applyBorder="1"/>
    <xf numFmtId="167" fontId="6" fillId="0" borderId="5" xfId="0" applyNumberFormat="1" applyFont="1" applyFill="1" applyBorder="1"/>
    <xf numFmtId="167" fontId="6" fillId="0" borderId="6" xfId="0" applyNumberFormat="1" applyFont="1" applyFill="1" applyBorder="1"/>
    <xf numFmtId="168" fontId="6" fillId="0" borderId="3" xfId="0" applyNumberFormat="1" applyFont="1" applyFill="1" applyBorder="1" applyAlignment="1">
      <alignment horizontal="left"/>
    </xf>
    <xf numFmtId="4" fontId="5" fillId="2" borderId="12" xfId="0" applyNumberFormat="1" applyFont="1" applyFill="1" applyBorder="1" applyAlignment="1">
      <alignment horizontal="right"/>
    </xf>
    <xf numFmtId="4" fontId="5" fillId="2" borderId="14" xfId="0" applyNumberFormat="1" applyFont="1" applyFill="1" applyBorder="1" applyAlignment="1">
      <alignment horizontal="right"/>
    </xf>
    <xf numFmtId="49" fontId="5" fillId="2" borderId="10" xfId="0" applyNumberFormat="1" applyFont="1" applyFill="1" applyBorder="1" applyAlignment="1">
      <alignment horizontal="left"/>
    </xf>
    <xf numFmtId="1" fontId="5" fillId="2" borderId="14" xfId="0" applyNumberFormat="1" applyFont="1" applyFill="1" applyBorder="1" applyAlignment="1">
      <alignment horizontal="left"/>
    </xf>
    <xf numFmtId="1" fontId="5" fillId="2" borderId="12" xfId="0" applyNumberFormat="1" applyFont="1" applyFill="1" applyBorder="1" applyAlignment="1">
      <alignment horizontal="left"/>
    </xf>
    <xf numFmtId="0" fontId="5" fillId="4" borderId="9" xfId="0" applyFont="1" applyFill="1" applyBorder="1" applyAlignment="1"/>
    <xf numFmtId="0" fontId="5" fillId="4" borderId="12" xfId="0" applyFont="1" applyFill="1" applyBorder="1" applyAlignment="1"/>
    <xf numFmtId="0" fontId="6" fillId="4" borderId="14" xfId="0" applyFont="1" applyFill="1" applyBorder="1"/>
    <xf numFmtId="0" fontId="6" fillId="4" borderId="10" xfId="0" applyFont="1" applyFill="1" applyBorder="1"/>
    <xf numFmtId="0" fontId="6" fillId="4" borderId="10" xfId="0" applyFont="1" applyFill="1" applyBorder="1" applyAlignment="1"/>
    <xf numFmtId="0" fontId="6" fillId="4" borderId="14" xfId="0" applyFont="1" applyFill="1" applyBorder="1" applyAlignment="1"/>
    <xf numFmtId="0" fontId="5" fillId="0" borderId="4" xfId="0" applyFont="1" applyFill="1" applyBorder="1" applyAlignment="1"/>
    <xf numFmtId="0" fontId="6" fillId="0" borderId="15" xfId="0" applyFont="1" applyFill="1" applyBorder="1" applyAlignment="1"/>
    <xf numFmtId="0" fontId="6" fillId="0" borderId="15" xfId="0" applyFont="1" applyFill="1" applyBorder="1"/>
    <xf numFmtId="0" fontId="5" fillId="0" borderId="2" xfId="0" applyFont="1" applyFill="1" applyBorder="1" applyAlignment="1"/>
    <xf numFmtId="0" fontId="17" fillId="0" borderId="11" xfId="0" applyFont="1" applyBorder="1" applyAlignment="1">
      <alignment horizontal="center" readingOrder="1"/>
    </xf>
    <xf numFmtId="164" fontId="6" fillId="0" borderId="2" xfId="0" applyNumberFormat="1" applyFont="1" applyFill="1" applyBorder="1" applyAlignment="1">
      <alignment horizontal="center"/>
    </xf>
    <xf numFmtId="49" fontId="3" fillId="0" borderId="7" xfId="0" applyNumberFormat="1" applyFont="1" applyBorder="1" applyAlignment="1">
      <alignment horizontal="center"/>
    </xf>
    <xf numFmtId="0" fontId="6" fillId="0" borderId="0" xfId="0" applyFont="1" applyBorder="1" applyAlignment="1">
      <alignment horizontal="left"/>
    </xf>
    <xf numFmtId="0" fontId="6" fillId="8" borderId="12" xfId="0" applyFont="1" applyFill="1" applyBorder="1"/>
    <xf numFmtId="0" fontId="6" fillId="8" borderId="10" xfId="0" applyFont="1" applyFill="1" applyBorder="1"/>
    <xf numFmtId="0" fontId="6" fillId="5" borderId="14" xfId="0" applyFont="1" applyFill="1" applyBorder="1"/>
    <xf numFmtId="0" fontId="6" fillId="8" borderId="10" xfId="0" applyFont="1" applyFill="1" applyBorder="1" applyAlignment="1">
      <alignment horizontal="center"/>
    </xf>
    <xf numFmtId="0" fontId="18" fillId="5" borderId="12" xfId="0" applyFont="1" applyFill="1" applyBorder="1" applyAlignment="1">
      <alignment horizontal="right"/>
    </xf>
    <xf numFmtId="0" fontId="18" fillId="6" borderId="12" xfId="0" applyFont="1" applyFill="1" applyBorder="1" applyAlignment="1">
      <alignment horizontal="center"/>
    </xf>
    <xf numFmtId="3" fontId="6" fillId="0" borderId="2" xfId="0" applyNumberFormat="1" applyFont="1" applyFill="1" applyBorder="1" applyAlignment="1">
      <alignment horizontal="center"/>
    </xf>
    <xf numFmtId="164" fontId="6" fillId="0" borderId="0" xfId="0" applyNumberFormat="1" applyFont="1" applyFill="1" applyBorder="1" applyAlignment="1">
      <alignment horizontal="center"/>
    </xf>
    <xf numFmtId="166" fontId="6" fillId="0" borderId="2" xfId="0" applyNumberFormat="1" applyFont="1" applyFill="1" applyBorder="1" applyAlignment="1">
      <alignment horizontal="center"/>
    </xf>
    <xf numFmtId="2" fontId="6" fillId="0" borderId="10" xfId="0" applyNumberFormat="1" applyFont="1" applyFill="1" applyBorder="1" applyAlignment="1">
      <alignment horizontal="right"/>
    </xf>
    <xf numFmtId="0" fontId="6" fillId="0" borderId="10" xfId="0" applyFont="1" applyFill="1" applyBorder="1"/>
    <xf numFmtId="0" fontId="6" fillId="0" borderId="10" xfId="0" applyFont="1" applyFill="1" applyBorder="1" applyAlignment="1"/>
    <xf numFmtId="166" fontId="5" fillId="2" borderId="10" xfId="0" applyNumberFormat="1" applyFont="1" applyFill="1" applyBorder="1" applyAlignment="1">
      <alignment horizontal="center"/>
    </xf>
    <xf numFmtId="166" fontId="5" fillId="2" borderId="10" xfId="0" applyNumberFormat="1" applyFont="1" applyFill="1" applyBorder="1"/>
    <xf numFmtId="0" fontId="3" fillId="2" borderId="6" xfId="0" applyFont="1" applyFill="1" applyBorder="1" applyAlignment="1">
      <alignment horizontal="center"/>
    </xf>
    <xf numFmtId="0" fontId="6" fillId="2" borderId="0" xfId="0" applyFont="1" applyFill="1" applyBorder="1" applyAlignment="1">
      <alignment horizontal="left"/>
    </xf>
    <xf numFmtId="0" fontId="5" fillId="2" borderId="4" xfId="0" applyFont="1" applyFill="1" applyBorder="1" applyAlignment="1">
      <alignment horizontal="left"/>
    </xf>
    <xf numFmtId="0" fontId="6" fillId="2" borderId="2" xfId="0" applyFont="1" applyFill="1" applyBorder="1" applyAlignment="1">
      <alignment horizontal="left"/>
    </xf>
    <xf numFmtId="2" fontId="6" fillId="0" borderId="3" xfId="0" applyNumberFormat="1" applyFont="1" applyFill="1" applyBorder="1" applyAlignment="1"/>
    <xf numFmtId="0" fontId="5" fillId="0" borderId="0" xfId="0" applyFont="1" applyAlignment="1">
      <alignment horizontal="center"/>
    </xf>
    <xf numFmtId="0" fontId="6" fillId="0" borderId="9" xfId="0" applyFont="1" applyBorder="1" applyAlignment="1">
      <alignment horizontal="center"/>
    </xf>
    <xf numFmtId="0" fontId="5" fillId="0" borderId="2" xfId="0" applyFont="1" applyBorder="1" applyAlignment="1">
      <alignment horizontal="center"/>
    </xf>
    <xf numFmtId="166" fontId="6" fillId="2" borderId="4" xfId="0" applyNumberFormat="1" applyFont="1" applyFill="1" applyBorder="1" applyAlignment="1">
      <alignment horizontal="right"/>
    </xf>
    <xf numFmtId="166" fontId="6" fillId="2" borderId="13" xfId="0" applyNumberFormat="1" applyFont="1" applyFill="1" applyBorder="1" applyAlignment="1">
      <alignment horizontal="right"/>
    </xf>
    <xf numFmtId="0" fontId="6" fillId="0" borderId="1" xfId="0" applyFont="1" applyBorder="1" applyAlignment="1">
      <alignment horizontal="left"/>
    </xf>
    <xf numFmtId="0" fontId="6" fillId="0" borderId="2" xfId="0" applyFont="1" applyBorder="1" applyAlignment="1">
      <alignment horizontal="left"/>
    </xf>
    <xf numFmtId="0" fontId="6" fillId="0" borderId="1" xfId="0" applyNumberFormat="1" applyFont="1" applyBorder="1"/>
    <xf numFmtId="0" fontId="6" fillId="0" borderId="1" xfId="0" quotePrefix="1" applyNumberFormat="1" applyFont="1" applyBorder="1"/>
    <xf numFmtId="2" fontId="6" fillId="0" borderId="6" xfId="0" applyNumberFormat="1" applyFont="1" applyFill="1" applyBorder="1" applyAlignment="1"/>
    <xf numFmtId="0" fontId="19" fillId="0" borderId="0" xfId="0" applyFont="1"/>
    <xf numFmtId="164" fontId="5" fillId="0" borderId="10" xfId="0" applyNumberFormat="1" applyFont="1" applyFill="1" applyBorder="1"/>
    <xf numFmtId="0" fontId="3" fillId="0" borderId="9" xfId="0" applyFont="1" applyBorder="1"/>
    <xf numFmtId="0" fontId="3" fillId="0" borderId="7" xfId="0" applyFont="1" applyBorder="1"/>
    <xf numFmtId="0" fontId="3" fillId="0" borderId="8" xfId="0" applyFont="1" applyBorder="1"/>
    <xf numFmtId="0" fontId="6" fillId="0" borderId="0" xfId="0" applyFont="1" applyFill="1" applyBorder="1" applyAlignment="1">
      <alignment horizontal="center"/>
    </xf>
    <xf numFmtId="0" fontId="18" fillId="6" borderId="10" xfId="0" applyFont="1" applyFill="1" applyBorder="1" applyAlignment="1">
      <alignment horizontal="center"/>
    </xf>
    <xf numFmtId="0" fontId="5" fillId="2" borderId="13" xfId="0" applyFont="1" applyFill="1" applyBorder="1" applyAlignment="1">
      <alignment horizontal="right"/>
    </xf>
    <xf numFmtId="0" fontId="5" fillId="2" borderId="4" xfId="0" applyNumberFormat="1" applyFont="1" applyFill="1" applyBorder="1" applyAlignment="1">
      <alignment horizontal="right"/>
    </xf>
    <xf numFmtId="17" fontId="5" fillId="2" borderId="2" xfId="0" applyNumberFormat="1" applyFont="1" applyFill="1" applyBorder="1" applyAlignment="1">
      <alignment horizontal="right"/>
    </xf>
    <xf numFmtId="0" fontId="5" fillId="2" borderId="3" xfId="0" applyFont="1" applyFill="1" applyBorder="1" applyAlignment="1">
      <alignment horizontal="right"/>
    </xf>
    <xf numFmtId="0" fontId="6" fillId="0" borderId="8" xfId="0" applyFont="1" applyFill="1" applyBorder="1" applyAlignment="1">
      <alignment horizontal="center"/>
    </xf>
    <xf numFmtId="2" fontId="5" fillId="2" borderId="0" xfId="0" applyNumberFormat="1" applyFont="1" applyFill="1" applyBorder="1"/>
    <xf numFmtId="4" fontId="6" fillId="0" borderId="2" xfId="0" applyNumberFormat="1" applyFont="1" applyFill="1" applyBorder="1"/>
    <xf numFmtId="4" fontId="6" fillId="0" borderId="0" xfId="0" applyNumberFormat="1" applyFont="1" applyFill="1" applyAlignment="1">
      <alignment horizontal="center"/>
    </xf>
    <xf numFmtId="4" fontId="6" fillId="0" borderId="1" xfId="0" applyNumberFormat="1" applyFont="1" applyFill="1" applyBorder="1" applyAlignment="1">
      <alignment horizontal="center"/>
    </xf>
    <xf numFmtId="4" fontId="5" fillId="0" borderId="1" xfId="0" applyNumberFormat="1" applyFont="1" applyFill="1" applyBorder="1" applyAlignment="1">
      <alignment horizontal="center"/>
    </xf>
    <xf numFmtId="166" fontId="5" fillId="0" borderId="2" xfId="0" applyNumberFormat="1" applyFont="1" applyFill="1" applyBorder="1"/>
    <xf numFmtId="4" fontId="6" fillId="0" borderId="1" xfId="0" applyNumberFormat="1" applyFont="1" applyFill="1" applyBorder="1" applyAlignment="1">
      <alignment horizontal="left"/>
    </xf>
    <xf numFmtId="49" fontId="6" fillId="0" borderId="8" xfId="0" applyNumberFormat="1" applyFont="1" applyBorder="1"/>
    <xf numFmtId="164" fontId="7" fillId="0" borderId="6" xfId="0" applyNumberFormat="1" applyFont="1" applyBorder="1"/>
    <xf numFmtId="4" fontId="6" fillId="0" borderId="8" xfId="0" applyNumberFormat="1" applyFont="1" applyFill="1" applyBorder="1" applyAlignment="1">
      <alignment horizontal="center"/>
    </xf>
    <xf numFmtId="1" fontId="5" fillId="2" borderId="4" xfId="0" applyNumberFormat="1" applyFont="1" applyFill="1" applyBorder="1" applyAlignment="1">
      <alignment horizontal="center"/>
    </xf>
    <xf numFmtId="49" fontId="5" fillId="2" borderId="13" xfId="0" applyNumberFormat="1" applyFont="1" applyFill="1" applyBorder="1" applyAlignment="1">
      <alignment horizontal="center"/>
    </xf>
    <xf numFmtId="166" fontId="6" fillId="0" borderId="12" xfId="0" applyNumberFormat="1" applyFont="1" applyBorder="1"/>
    <xf numFmtId="166" fontId="5" fillId="0" borderId="12" xfId="0" applyNumberFormat="1" applyFont="1" applyFill="1" applyBorder="1"/>
    <xf numFmtId="4" fontId="6" fillId="0" borderId="8" xfId="0" applyNumberFormat="1" applyFont="1" applyFill="1" applyBorder="1"/>
    <xf numFmtId="2" fontId="5" fillId="0" borderId="3" xfId="0" applyNumberFormat="1" applyFont="1" applyFill="1" applyBorder="1" applyAlignment="1">
      <alignment horizontal="right"/>
    </xf>
    <xf numFmtId="166" fontId="6" fillId="9" borderId="2" xfId="0" applyNumberFormat="1" applyFont="1" applyFill="1" applyBorder="1"/>
    <xf numFmtId="4" fontId="6" fillId="0" borderId="3" xfId="0" applyNumberFormat="1" applyFont="1" applyFill="1" applyBorder="1" applyAlignment="1"/>
    <xf numFmtId="0" fontId="3" fillId="3" borderId="12" xfId="0" applyFont="1" applyFill="1" applyBorder="1" applyAlignment="1">
      <alignment horizontal="center"/>
    </xf>
    <xf numFmtId="1" fontId="5" fillId="2" borderId="12" xfId="0" applyNumberFormat="1" applyFont="1" applyFill="1" applyBorder="1" applyAlignment="1">
      <alignment horizontal="center"/>
    </xf>
    <xf numFmtId="1" fontId="6" fillId="2" borderId="14" xfId="0" applyNumberFormat="1" applyFont="1" applyFill="1" applyBorder="1" applyAlignment="1">
      <alignment horizontal="center"/>
    </xf>
    <xf numFmtId="0" fontId="3" fillId="3" borderId="9" xfId="0" applyFont="1" applyFill="1" applyBorder="1" applyAlignment="1">
      <alignment horizontal="center"/>
    </xf>
    <xf numFmtId="49" fontId="6" fillId="9" borderId="2" xfId="0" applyNumberFormat="1" applyFont="1" applyFill="1" applyBorder="1"/>
    <xf numFmtId="4" fontId="5" fillId="9" borderId="3" xfId="0" applyNumberFormat="1" applyFont="1" applyFill="1" applyBorder="1" applyAlignment="1"/>
    <xf numFmtId="0" fontId="6" fillId="2" borderId="2" xfId="0" applyFont="1" applyFill="1" applyBorder="1" applyAlignment="1">
      <alignment horizontal="center"/>
    </xf>
    <xf numFmtId="0" fontId="3" fillId="0" borderId="11" xfId="0" applyFont="1" applyFill="1" applyBorder="1" applyAlignment="1">
      <alignment horizontal="center"/>
    </xf>
    <xf numFmtId="168" fontId="5" fillId="0" borderId="3" xfId="0" applyNumberFormat="1" applyFont="1" applyFill="1" applyBorder="1" applyAlignment="1"/>
    <xf numFmtId="0" fontId="20" fillId="0" borderId="0" xfId="0" applyFont="1"/>
    <xf numFmtId="166" fontId="6" fillId="9" borderId="9" xfId="0" applyNumberFormat="1" applyFont="1" applyFill="1" applyBorder="1" applyAlignment="1">
      <alignment horizontal="center"/>
    </xf>
    <xf numFmtId="0" fontId="5" fillId="10" borderId="0" xfId="0" applyFont="1" applyFill="1"/>
    <xf numFmtId="0" fontId="3" fillId="10" borderId="0" xfId="0" applyFont="1" applyFill="1"/>
    <xf numFmtId="0" fontId="6" fillId="10" borderId="0" xfId="0" applyFont="1" applyFill="1" applyBorder="1"/>
    <xf numFmtId="0" fontId="6" fillId="10" borderId="0" xfId="0" applyFont="1" applyFill="1"/>
    <xf numFmtId="1" fontId="6" fillId="10" borderId="0" xfId="0" applyNumberFormat="1" applyFont="1" applyFill="1"/>
    <xf numFmtId="0" fontId="9" fillId="10" borderId="0" xfId="0" applyFont="1" applyFill="1"/>
    <xf numFmtId="0" fontId="5" fillId="10" borderId="0" xfId="0" applyFont="1" applyFill="1" applyBorder="1"/>
    <xf numFmtId="3" fontId="5" fillId="10" borderId="0" xfId="0" applyNumberFormat="1" applyFont="1" applyFill="1" applyBorder="1"/>
    <xf numFmtId="164" fontId="5" fillId="10" borderId="0" xfId="0" applyNumberFormat="1" applyFont="1" applyFill="1" applyBorder="1"/>
    <xf numFmtId="0" fontId="5" fillId="10" borderId="0" xfId="0" applyFont="1" applyFill="1" applyBorder="1" applyAlignment="1">
      <alignment horizontal="left"/>
    </xf>
    <xf numFmtId="0" fontId="5" fillId="10" borderId="0" xfId="0" applyFont="1" applyFill="1" applyAlignment="1">
      <alignment horizontal="right"/>
    </xf>
    <xf numFmtId="0" fontId="6" fillId="10" borderId="0" xfId="0" applyFont="1" applyFill="1" applyAlignment="1">
      <alignment horizontal="right"/>
    </xf>
    <xf numFmtId="166" fontId="6" fillId="10" borderId="0" xfId="0" applyNumberFormat="1" applyFont="1" applyFill="1" applyBorder="1" applyAlignment="1">
      <alignment horizontal="right"/>
    </xf>
    <xf numFmtId="165" fontId="6" fillId="10" borderId="0" xfId="0" applyNumberFormat="1" applyFont="1" applyFill="1" applyBorder="1" applyAlignment="1">
      <alignment horizontal="right"/>
    </xf>
    <xf numFmtId="166" fontId="6" fillId="10" borderId="0" xfId="0" applyNumberFormat="1" applyFont="1" applyFill="1" applyBorder="1"/>
    <xf numFmtId="166" fontId="6" fillId="10" borderId="0" xfId="0" applyNumberFormat="1" applyFont="1" applyFill="1"/>
    <xf numFmtId="0" fontId="6" fillId="10" borderId="2" xfId="0" applyFont="1" applyFill="1" applyBorder="1"/>
    <xf numFmtId="0" fontId="5" fillId="10" borderId="0" xfId="0" applyFont="1" applyFill="1" applyAlignment="1">
      <alignment horizontal="left"/>
    </xf>
    <xf numFmtId="0" fontId="6" fillId="10" borderId="0" xfId="0" applyFont="1" applyFill="1" applyAlignment="1">
      <alignment horizontal="left"/>
    </xf>
    <xf numFmtId="3" fontId="5" fillId="10" borderId="0" xfId="0" applyNumberFormat="1" applyFont="1" applyFill="1" applyBorder="1" applyAlignment="1">
      <alignment horizontal="left"/>
    </xf>
    <xf numFmtId="0" fontId="6" fillId="10" borderId="3" xfId="0" applyFont="1" applyFill="1" applyBorder="1"/>
    <xf numFmtId="0" fontId="6" fillId="10" borderId="0" xfId="0" applyFont="1" applyFill="1" applyBorder="1" applyAlignment="1">
      <alignment horizontal="center"/>
    </xf>
    <xf numFmtId="0" fontId="6" fillId="10" borderId="15" xfId="0" applyFont="1" applyFill="1" applyBorder="1"/>
    <xf numFmtId="0" fontId="6" fillId="10" borderId="5" xfId="0" applyFont="1" applyFill="1" applyBorder="1"/>
    <xf numFmtId="0" fontId="6" fillId="10" borderId="11" xfId="0" applyFont="1" applyFill="1" applyBorder="1"/>
    <xf numFmtId="0" fontId="3" fillId="10" borderId="0" xfId="0" applyFont="1" applyFill="1" applyBorder="1"/>
    <xf numFmtId="0" fontId="3" fillId="10" borderId="0" xfId="0" applyNumberFormat="1" applyFont="1" applyFill="1" applyBorder="1"/>
    <xf numFmtId="0" fontId="6" fillId="10" borderId="10" xfId="0" applyFont="1" applyFill="1" applyBorder="1"/>
    <xf numFmtId="0" fontId="3" fillId="0" borderId="8" xfId="0" applyNumberFormat="1" applyFont="1" applyFill="1" applyBorder="1"/>
    <xf numFmtId="3" fontId="5" fillId="10" borderId="0" xfId="0" applyNumberFormat="1" applyFont="1" applyFill="1" applyBorder="1" applyAlignment="1">
      <alignment horizontal="center"/>
    </xf>
    <xf numFmtId="165" fontId="3" fillId="10" borderId="0" xfId="0" applyNumberFormat="1" applyFont="1" applyFill="1" applyBorder="1"/>
    <xf numFmtId="165" fontId="2" fillId="10" borderId="0" xfId="0" applyNumberFormat="1" applyFont="1" applyFill="1" applyBorder="1"/>
    <xf numFmtId="165" fontId="6" fillId="10" borderId="0" xfId="0" applyNumberFormat="1" applyFont="1" applyFill="1" applyBorder="1" applyAlignment="1">
      <alignment horizontal="center"/>
    </xf>
    <xf numFmtId="0" fontId="6" fillId="10" borderId="2" xfId="0" applyFont="1" applyFill="1" applyBorder="1" applyAlignment="1">
      <alignment horizontal="center"/>
    </xf>
    <xf numFmtId="0" fontId="6" fillId="10" borderId="0" xfId="0" quotePrefix="1" applyFont="1" applyFill="1"/>
    <xf numFmtId="0" fontId="6" fillId="10" borderId="2" xfId="0" quotePrefix="1" applyFont="1" applyFill="1" applyBorder="1"/>
    <xf numFmtId="0" fontId="6" fillId="10" borderId="0" xfId="0" applyFont="1" applyFill="1" applyBorder="1" applyAlignment="1"/>
    <xf numFmtId="0" fontId="6" fillId="10" borderId="2" xfId="0" applyFont="1" applyFill="1" applyBorder="1" applyAlignment="1"/>
    <xf numFmtId="0" fontId="6" fillId="10" borderId="4" xfId="0" applyFont="1" applyFill="1" applyBorder="1"/>
    <xf numFmtId="0" fontId="6" fillId="10" borderId="15" xfId="0" applyFont="1" applyFill="1" applyBorder="1" applyAlignment="1"/>
    <xf numFmtId="0" fontId="6" fillId="10" borderId="13" xfId="0" applyFont="1" applyFill="1" applyBorder="1" applyAlignment="1">
      <alignment horizontal="center"/>
    </xf>
    <xf numFmtId="0" fontId="8" fillId="10" borderId="0" xfId="0" applyFont="1" applyFill="1" applyBorder="1" applyAlignment="1"/>
    <xf numFmtId="0" fontId="6" fillId="10" borderId="11" xfId="0" applyFont="1" applyFill="1" applyBorder="1" applyAlignment="1"/>
    <xf numFmtId="0" fontId="6" fillId="10" borderId="6" xfId="0" applyFont="1" applyFill="1" applyBorder="1" applyAlignment="1"/>
    <xf numFmtId="2" fontId="6" fillId="10" borderId="0" xfId="0" applyNumberFormat="1" applyFont="1" applyFill="1" applyBorder="1" applyAlignment="1">
      <alignment horizontal="right"/>
    </xf>
    <xf numFmtId="2" fontId="6" fillId="10" borderId="15" xfId="0" applyNumberFormat="1" applyFont="1" applyFill="1" applyBorder="1" applyAlignment="1">
      <alignment horizontal="right"/>
    </xf>
    <xf numFmtId="2" fontId="6" fillId="10" borderId="11" xfId="0" applyNumberFormat="1" applyFont="1" applyFill="1" applyBorder="1" applyAlignment="1">
      <alignment horizontal="right"/>
    </xf>
    <xf numFmtId="0" fontId="11" fillId="10" borderId="0" xfId="0" applyFont="1" applyFill="1" applyBorder="1" applyAlignment="1"/>
    <xf numFmtId="10" fontId="6" fillId="10" borderId="0" xfId="0" applyNumberFormat="1" applyFont="1" applyFill="1" applyBorder="1" applyAlignment="1"/>
    <xf numFmtId="168" fontId="6" fillId="10" borderId="0" xfId="0" applyNumberFormat="1" applyFont="1" applyFill="1" applyBorder="1" applyAlignment="1"/>
    <xf numFmtId="0" fontId="3" fillId="2" borderId="7" xfId="0" applyFont="1" applyFill="1" applyBorder="1" applyAlignment="1">
      <alignment horizontal="center"/>
    </xf>
    <xf numFmtId="0" fontId="6" fillId="10" borderId="3" xfId="0" applyFont="1" applyFill="1" applyBorder="1" applyAlignment="1">
      <alignment horizontal="center"/>
    </xf>
    <xf numFmtId="9" fontId="6" fillId="0" borderId="3" xfId="0" applyNumberFormat="1" applyFont="1" applyFill="1" applyBorder="1" applyAlignment="1"/>
    <xf numFmtId="0" fontId="5" fillId="0" borderId="9" xfId="0" quotePrefix="1" applyFont="1" applyFill="1" applyBorder="1"/>
    <xf numFmtId="0" fontId="5" fillId="0" borderId="12" xfId="0" quotePrefix="1" applyFont="1" applyFill="1" applyBorder="1"/>
    <xf numFmtId="0" fontId="0" fillId="0" borderId="0" xfId="0" applyAlignment="1">
      <alignment horizontal="center"/>
    </xf>
    <xf numFmtId="0" fontId="6" fillId="3" borderId="6" xfId="0" applyFont="1" applyFill="1" applyBorder="1" applyAlignment="1">
      <alignment horizontal="center"/>
    </xf>
    <xf numFmtId="0" fontId="0" fillId="0" borderId="0" xfId="0" applyBorder="1" applyAlignment="1">
      <alignment horizontal="center"/>
    </xf>
    <xf numFmtId="0" fontId="0" fillId="0" borderId="0" xfId="0" applyBorder="1"/>
    <xf numFmtId="0" fontId="0" fillId="0" borderId="3" xfId="0" applyBorder="1"/>
    <xf numFmtId="0" fontId="0" fillId="0" borderId="5" xfId="0" applyBorder="1"/>
    <xf numFmtId="0" fontId="10" fillId="0" borderId="11" xfId="0" applyFont="1" applyBorder="1" applyAlignment="1">
      <alignment horizontal="center"/>
    </xf>
    <xf numFmtId="0" fontId="0" fillId="0" borderId="9" xfId="0" applyBorder="1"/>
    <xf numFmtId="0" fontId="10" fillId="9" borderId="11" xfId="0" applyFont="1" applyFill="1" applyBorder="1" applyAlignment="1">
      <alignment horizontal="center"/>
    </xf>
    <xf numFmtId="166" fontId="6" fillId="10" borderId="13" xfId="0" applyNumberFormat="1" applyFont="1" applyFill="1" applyBorder="1" applyAlignment="1">
      <alignment horizontal="right"/>
    </xf>
    <xf numFmtId="166" fontId="6" fillId="10" borderId="3" xfId="0" applyNumberFormat="1" applyFont="1" applyFill="1" applyBorder="1" applyAlignment="1">
      <alignment horizontal="right"/>
    </xf>
    <xf numFmtId="166" fontId="6" fillId="10" borderId="6" xfId="0" applyNumberFormat="1" applyFont="1" applyFill="1" applyBorder="1" applyAlignment="1">
      <alignment horizontal="right"/>
    </xf>
    <xf numFmtId="0" fontId="5" fillId="4" borderId="9" xfId="0" applyFont="1" applyFill="1" applyBorder="1"/>
    <xf numFmtId="1" fontId="6" fillId="4" borderId="9" xfId="0" applyNumberFormat="1" applyFont="1" applyFill="1" applyBorder="1"/>
    <xf numFmtId="0" fontId="25" fillId="0" borderId="8" xfId="0" applyFont="1" applyBorder="1" applyAlignment="1">
      <alignment horizontal="center"/>
    </xf>
    <xf numFmtId="0" fontId="26" fillId="0" borderId="9" xfId="0" applyFont="1" applyFill="1" applyBorder="1" applyAlignment="1">
      <alignment horizontal="center"/>
    </xf>
    <xf numFmtId="0" fontId="10" fillId="0" borderId="9" xfId="0" applyFont="1" applyBorder="1"/>
    <xf numFmtId="0" fontId="3" fillId="0" borderId="15" xfId="0" applyFont="1" applyFill="1" applyBorder="1" applyAlignment="1">
      <alignment horizontal="center"/>
    </xf>
    <xf numFmtId="0" fontId="3" fillId="0" borderId="13" xfId="0" applyFont="1" applyFill="1" applyBorder="1" applyAlignment="1">
      <alignment horizontal="center"/>
    </xf>
    <xf numFmtId="0" fontId="0" fillId="0" borderId="2" xfId="0" applyBorder="1" applyAlignment="1">
      <alignment horizontal="center"/>
    </xf>
    <xf numFmtId="9" fontId="0" fillId="9" borderId="12" xfId="0" applyNumberFormat="1" applyFill="1" applyBorder="1" applyAlignment="1">
      <alignment horizontal="center"/>
    </xf>
    <xf numFmtId="9" fontId="0" fillId="9" borderId="10" xfId="0" applyNumberFormat="1" applyFill="1" applyBorder="1" applyAlignment="1">
      <alignment horizontal="center"/>
    </xf>
    <xf numFmtId="164" fontId="0" fillId="9" borderId="12" xfId="0" applyNumberFormat="1" applyFill="1" applyBorder="1" applyAlignment="1">
      <alignment horizontal="center"/>
    </xf>
    <xf numFmtId="0" fontId="10" fillId="0" borderId="12" xfId="0" applyFont="1" applyBorder="1"/>
    <xf numFmtId="9" fontId="0" fillId="9" borderId="14" xfId="0" applyNumberFormat="1" applyFill="1" applyBorder="1" applyAlignment="1">
      <alignment horizontal="center"/>
    </xf>
    <xf numFmtId="164" fontId="0" fillId="9" borderId="10" xfId="0" applyNumberFormat="1" applyFill="1" applyBorder="1" applyAlignment="1">
      <alignment horizontal="center"/>
    </xf>
    <xf numFmtId="164" fontId="0" fillId="9" borderId="14" xfId="0" applyNumberFormat="1" applyFill="1" applyBorder="1" applyAlignment="1">
      <alignment horizontal="center"/>
    </xf>
    <xf numFmtId="4" fontId="6" fillId="0" borderId="5" xfId="0" applyNumberFormat="1" applyFont="1" applyFill="1" applyBorder="1" applyAlignment="1">
      <alignment horizontal="center"/>
    </xf>
    <xf numFmtId="4" fontId="3" fillId="0" borderId="8" xfId="0" applyNumberFormat="1" applyFont="1" applyFill="1" applyBorder="1"/>
    <xf numFmtId="4" fontId="3" fillId="0" borderId="8" xfId="0" applyNumberFormat="1" applyFont="1" applyFill="1" applyBorder="1" applyAlignment="1">
      <alignment horizontal="right"/>
    </xf>
    <xf numFmtId="4" fontId="3" fillId="0" borderId="5" xfId="0" applyNumberFormat="1" applyFont="1" applyFill="1" applyBorder="1" applyAlignment="1">
      <alignment horizontal="right"/>
    </xf>
    <xf numFmtId="0" fontId="10" fillId="0" borderId="5" xfId="0" applyFont="1" applyFill="1" applyBorder="1" applyAlignment="1">
      <alignment horizontal="right"/>
    </xf>
    <xf numFmtId="0" fontId="10" fillId="0" borderId="11" xfId="0" applyFont="1" applyFill="1" applyBorder="1" applyAlignment="1">
      <alignment horizontal="right"/>
    </xf>
    <xf numFmtId="0" fontId="10" fillId="0" borderId="11" xfId="0" applyFont="1" applyFill="1" applyBorder="1" applyAlignment="1">
      <alignment horizontal="center"/>
    </xf>
    <xf numFmtId="0" fontId="0" fillId="0" borderId="4" xfId="0" applyFill="1" applyBorder="1"/>
    <xf numFmtId="0" fontId="0" fillId="0" borderId="15" xfId="0" applyFill="1" applyBorder="1" applyAlignment="1">
      <alignment horizontal="center"/>
    </xf>
    <xf numFmtId="0" fontId="0" fillId="0" borderId="15" xfId="0" applyFill="1" applyBorder="1"/>
    <xf numFmtId="0" fontId="0" fillId="0" borderId="13" xfId="0" applyFill="1" applyBorder="1"/>
    <xf numFmtId="0" fontId="0" fillId="0" borderId="2" xfId="0" applyFill="1" applyBorder="1"/>
    <xf numFmtId="0" fontId="0" fillId="0" borderId="0" xfId="0" applyFill="1" applyBorder="1" applyAlignment="1">
      <alignment horizontal="center"/>
    </xf>
    <xf numFmtId="0" fontId="0" fillId="0" borderId="0" xfId="0" applyFill="1" applyBorder="1"/>
    <xf numFmtId="0" fontId="0" fillId="0" borderId="3" xfId="0" applyFill="1" applyBorder="1"/>
    <xf numFmtId="49" fontId="27" fillId="0" borderId="7" xfId="0" applyNumberFormat="1" applyFont="1" applyBorder="1" applyAlignment="1">
      <alignment horizontal="center"/>
    </xf>
    <xf numFmtId="0" fontId="6" fillId="10" borderId="4" xfId="0" applyFont="1" applyFill="1" applyBorder="1" applyAlignment="1">
      <alignment horizontal="left"/>
    </xf>
    <xf numFmtId="166" fontId="6" fillId="10" borderId="15" xfId="0" applyNumberFormat="1" applyFont="1" applyFill="1" applyBorder="1" applyAlignment="1">
      <alignment horizontal="right"/>
    </xf>
    <xf numFmtId="166" fontId="6" fillId="10" borderId="11" xfId="0" applyNumberFormat="1" applyFont="1" applyFill="1" applyBorder="1" applyAlignment="1">
      <alignment horizontal="right"/>
    </xf>
    <xf numFmtId="0" fontId="5" fillId="7" borderId="9" xfId="0" applyFont="1" applyFill="1" applyBorder="1"/>
    <xf numFmtId="1" fontId="6" fillId="7" borderId="9" xfId="0" applyNumberFormat="1" applyFont="1" applyFill="1" applyBorder="1"/>
    <xf numFmtId="166" fontId="6" fillId="10" borderId="3" xfId="0" applyNumberFormat="1" applyFont="1" applyFill="1" applyBorder="1"/>
    <xf numFmtId="1" fontId="5" fillId="2" borderId="2" xfId="0" applyNumberFormat="1" applyFont="1" applyFill="1" applyBorder="1" applyAlignment="1">
      <alignment horizontal="right"/>
    </xf>
    <xf numFmtId="49" fontId="6" fillId="9" borderId="1" xfId="0" applyNumberFormat="1" applyFont="1" applyFill="1" applyBorder="1"/>
    <xf numFmtId="0" fontId="6" fillId="9" borderId="1" xfId="0" applyFont="1" applyFill="1" applyBorder="1"/>
    <xf numFmtId="4" fontId="6" fillId="9" borderId="1" xfId="0" applyNumberFormat="1" applyFont="1" applyFill="1" applyBorder="1"/>
    <xf numFmtId="0" fontId="6" fillId="9" borderId="2" xfId="0" applyFont="1" applyFill="1" applyBorder="1"/>
    <xf numFmtId="4" fontId="6" fillId="9" borderId="2" xfId="0" applyNumberFormat="1" applyFont="1" applyFill="1" applyBorder="1"/>
    <xf numFmtId="0" fontId="3" fillId="9" borderId="11" xfId="0" applyFont="1" applyFill="1" applyBorder="1"/>
    <xf numFmtId="0" fontId="10" fillId="3" borderId="0" xfId="0" applyFont="1" applyFill="1" applyBorder="1" applyAlignment="1"/>
    <xf numFmtId="2" fontId="7" fillId="0" borderId="3" xfId="0" applyNumberFormat="1" applyFont="1" applyFill="1" applyBorder="1"/>
    <xf numFmtId="0" fontId="5" fillId="4" borderId="7" xfId="0" applyFont="1" applyFill="1" applyBorder="1"/>
    <xf numFmtId="1" fontId="6" fillId="4" borderId="7" xfId="0" applyNumberFormat="1" applyFont="1" applyFill="1" applyBorder="1"/>
    <xf numFmtId="0" fontId="6" fillId="10" borderId="0" xfId="0" applyFont="1" applyFill="1" applyBorder="1" applyAlignment="1">
      <alignment horizontal="left"/>
    </xf>
    <xf numFmtId="166" fontId="6" fillId="10" borderId="15" xfId="0" applyNumberFormat="1" applyFont="1" applyFill="1" applyBorder="1"/>
    <xf numFmtId="166" fontId="6" fillId="10" borderId="13" xfId="0" applyNumberFormat="1" applyFont="1" applyFill="1" applyBorder="1"/>
    <xf numFmtId="166" fontId="6" fillId="10" borderId="11" xfId="0" applyNumberFormat="1" applyFont="1" applyFill="1" applyBorder="1"/>
    <xf numFmtId="166" fontId="6" fillId="10" borderId="6" xfId="0" applyNumberFormat="1" applyFont="1" applyFill="1" applyBorder="1"/>
    <xf numFmtId="0" fontId="6" fillId="10" borderId="6" xfId="0" applyFont="1" applyFill="1" applyBorder="1"/>
    <xf numFmtId="0" fontId="6" fillId="10" borderId="13" xfId="0" applyFont="1" applyFill="1" applyBorder="1"/>
    <xf numFmtId="0" fontId="5" fillId="10" borderId="2" xfId="0" applyFont="1" applyFill="1" applyBorder="1" applyAlignment="1">
      <alignment horizontal="left"/>
    </xf>
    <xf numFmtId="0" fontId="6" fillId="10" borderId="2" xfId="0" applyFont="1" applyFill="1" applyBorder="1" applyAlignment="1">
      <alignment horizontal="right"/>
    </xf>
    <xf numFmtId="164" fontId="6" fillId="10" borderId="0" xfId="0" applyNumberFormat="1" applyFont="1" applyFill="1" applyBorder="1" applyAlignment="1">
      <alignment horizontal="right"/>
    </xf>
    <xf numFmtId="166" fontId="6" fillId="10" borderId="2" xfId="0" applyNumberFormat="1" applyFont="1" applyFill="1" applyBorder="1"/>
    <xf numFmtId="165" fontId="6" fillId="10" borderId="11" xfId="0" applyNumberFormat="1" applyFont="1" applyFill="1" applyBorder="1" applyAlignment="1">
      <alignment horizontal="right"/>
    </xf>
    <xf numFmtId="4" fontId="6" fillId="0" borderId="0" xfId="0" applyNumberFormat="1" applyFont="1"/>
    <xf numFmtId="0" fontId="14" fillId="4" borderId="7" xfId="0" applyFont="1" applyFill="1" applyBorder="1" applyAlignment="1">
      <alignment horizontal="center" vertical="center"/>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8" xfId="0" applyFont="1" applyFill="1" applyBorder="1" applyAlignment="1">
      <alignment horizontal="center" vertical="center"/>
    </xf>
    <xf numFmtId="49" fontId="28" fillId="0" borderId="1" xfId="0" applyNumberFormat="1" applyFont="1" applyBorder="1"/>
    <xf numFmtId="166" fontId="28" fillId="0" borderId="2" xfId="0" applyNumberFormat="1" applyFont="1" applyBorder="1"/>
    <xf numFmtId="166" fontId="29" fillId="0" borderId="3" xfId="0" applyNumberFormat="1" applyFont="1" applyBorder="1"/>
    <xf numFmtId="166" fontId="28" fillId="0" borderId="2" xfId="0" applyNumberFormat="1" applyFont="1" applyFill="1" applyBorder="1"/>
  </cellXfs>
  <cellStyles count="71">
    <cellStyle name="20% - Akzent1" xfId="5"/>
    <cellStyle name="20% - Akzent2" xfId="6"/>
    <cellStyle name="20% - Akzent3" xfId="7"/>
    <cellStyle name="20% - Akzent4" xfId="8"/>
    <cellStyle name="20% - Akzent5" xfId="9"/>
    <cellStyle name="20% - Akzent6" xfId="10"/>
    <cellStyle name="40% - Akzent1" xfId="11"/>
    <cellStyle name="40% - Akzent2" xfId="12"/>
    <cellStyle name="40% - Akzent3" xfId="13"/>
    <cellStyle name="40% - Akzent4" xfId="14"/>
    <cellStyle name="40% - Akzent5" xfId="15"/>
    <cellStyle name="40% - Akzent6" xfId="16"/>
    <cellStyle name="60% - Akzent1" xfId="17"/>
    <cellStyle name="60% - Akzent2" xfId="18"/>
    <cellStyle name="60% - Akzent3" xfId="19"/>
    <cellStyle name="60% - Akzent4" xfId="20"/>
    <cellStyle name="60% - Akzent5" xfId="21"/>
    <cellStyle name="60% - Akzent6" xfId="22"/>
    <cellStyle name="Euro" xfId="1"/>
    <cellStyle name="Komma 2" xfId="23"/>
    <cellStyle name="Prozent 2" xfId="24"/>
    <cellStyle name="Prozent 2 2" xfId="25"/>
    <cellStyle name="Prozent 2 3" xfId="26"/>
    <cellStyle name="Prozent 3" xfId="27"/>
    <cellStyle name="Prozent 3 2" xfId="4"/>
    <cellStyle name="Prozent 4" xfId="28"/>
    <cellStyle name="Prozent 5" xfId="29"/>
    <cellStyle name="Prozent 6" xfId="30"/>
    <cellStyle name="Prozent 7" xfId="31"/>
    <cellStyle name="Prozent 8" xfId="32"/>
    <cellStyle name="Stand. 2" xfId="33"/>
    <cellStyle name="Stand. 2 2" xfId="34"/>
    <cellStyle name="Stand. 3" xfId="35"/>
    <cellStyle name="Stand. 4" xfId="36"/>
    <cellStyle name="Standard" xfId="0" builtinId="0"/>
    <cellStyle name="Standard 10" xfId="37"/>
    <cellStyle name="Standard 11" xfId="38"/>
    <cellStyle name="Standard 12" xfId="39"/>
    <cellStyle name="Standard 13" xfId="40"/>
    <cellStyle name="Standard 14" xfId="41"/>
    <cellStyle name="Standard 15" xfId="42"/>
    <cellStyle name="Standard 16" xfId="43"/>
    <cellStyle name="Standard 17" xfId="44"/>
    <cellStyle name="Standard 18" xfId="45"/>
    <cellStyle name="Standard 19" xfId="46"/>
    <cellStyle name="Standard 2" xfId="47"/>
    <cellStyle name="Standard 2 2" xfId="48"/>
    <cellStyle name="Standard 2 2 2" xfId="49"/>
    <cellStyle name="Standard 2 2 3" xfId="2"/>
    <cellStyle name="Standard 2 3" xfId="50"/>
    <cellStyle name="Standard 2 4" xfId="51"/>
    <cellStyle name="Standard 2 5" xfId="52"/>
    <cellStyle name="Standard 2 6" xfId="53"/>
    <cellStyle name="Standard 2 7" xfId="54"/>
    <cellStyle name="Standard 3" xfId="55"/>
    <cellStyle name="Standard 3 2" xfId="56"/>
    <cellStyle name="Standard 3 3" xfId="57"/>
    <cellStyle name="Standard 3 4" xfId="3"/>
    <cellStyle name="Standard 4" xfId="58"/>
    <cellStyle name="Standard 4 2" xfId="59"/>
    <cellStyle name="Standard 4 3" xfId="60"/>
    <cellStyle name="Standard 5" xfId="61"/>
    <cellStyle name="Standard 6" xfId="62"/>
    <cellStyle name="Standard 7" xfId="63"/>
    <cellStyle name="Standard 8" xfId="64"/>
    <cellStyle name="Standard 9" xfId="65"/>
    <cellStyle name="Währung 2" xfId="66"/>
    <cellStyle name="Währung 3" xfId="67"/>
    <cellStyle name="Währung 4" xfId="68"/>
    <cellStyle name="Währung 5" xfId="69"/>
    <cellStyle name="Währung 6" xfId="7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Jahresübersicht!$P$69</c:f>
              <c:strCache>
                <c:ptCount val="1"/>
                <c:pt idx="0">
                  <c:v>material intensity quota %</c:v>
                </c:pt>
              </c:strCache>
            </c:strRef>
          </c:tx>
          <c:trendline>
            <c:spPr>
              <a:ln>
                <a:solidFill>
                  <a:schemeClr val="tx2">
                    <a:lumMod val="40000"/>
                    <a:lumOff val="60000"/>
                  </a:schemeClr>
                </a:solidFill>
              </a:ln>
            </c:spPr>
            <c:trendlineType val="poly"/>
            <c:order val="2"/>
            <c:dispRSqr val="0"/>
            <c:dispEq val="0"/>
          </c:trendline>
          <c:cat>
            <c:numRef>
              <c:f>Jahresübersicht!$Q$40:$U$40</c:f>
              <c:numCache>
                <c:formatCode>0</c:formatCode>
                <c:ptCount val="5"/>
                <c:pt idx="0">
                  <c:v>2021</c:v>
                </c:pt>
                <c:pt idx="1">
                  <c:v>2022</c:v>
                </c:pt>
                <c:pt idx="2">
                  <c:v>2023</c:v>
                </c:pt>
                <c:pt idx="3">
                  <c:v>2024</c:v>
                </c:pt>
                <c:pt idx="4">
                  <c:v>2025</c:v>
                </c:pt>
              </c:numCache>
            </c:numRef>
          </c:cat>
          <c:val>
            <c:numRef>
              <c:f>Jahresübersicht!$Q$69:$U$69</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4348160"/>
        <c:axId val="344349696"/>
      </c:lineChart>
      <c:catAx>
        <c:axId val="344348160"/>
        <c:scaling>
          <c:orientation val="minMax"/>
        </c:scaling>
        <c:delete val="0"/>
        <c:axPos val="b"/>
        <c:numFmt formatCode="0" sourceLinked="1"/>
        <c:majorTickMark val="out"/>
        <c:minorTickMark val="none"/>
        <c:tickLblPos val="nextTo"/>
        <c:crossAx val="344349696"/>
        <c:crosses val="autoZero"/>
        <c:auto val="1"/>
        <c:lblAlgn val="ctr"/>
        <c:lblOffset val="100"/>
        <c:noMultiLvlLbl val="0"/>
      </c:catAx>
      <c:valAx>
        <c:axId val="344349696"/>
        <c:scaling>
          <c:orientation val="minMax"/>
        </c:scaling>
        <c:delete val="0"/>
        <c:axPos val="l"/>
        <c:majorGridlines/>
        <c:numFmt formatCode="#,##0.0" sourceLinked="1"/>
        <c:majorTickMark val="out"/>
        <c:minorTickMark val="none"/>
        <c:tickLblPos val="nextTo"/>
        <c:crossAx val="344348160"/>
        <c:crosses val="autoZero"/>
        <c:crossBetween val="between"/>
      </c:valAx>
    </c:plotArea>
    <c:legend>
      <c:legendPos val="b"/>
      <c:layout/>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KPI!$A$12</c:f>
              <c:strCache>
                <c:ptCount val="1"/>
                <c:pt idx="0">
                  <c:v>Other Expense Intensity from sales</c:v>
                </c:pt>
              </c:strCache>
            </c:strRef>
          </c:tx>
          <c:spPr>
            <a:ln>
              <a:solidFill>
                <a:schemeClr val="accent6">
                  <a:lumMod val="75000"/>
                </a:schemeClr>
              </a:solidFill>
            </a:ln>
          </c:spPr>
          <c:marker>
            <c:spPr>
              <a:solidFill>
                <a:schemeClr val="accent6">
                  <a:lumMod val="60000"/>
                  <a:lumOff val="40000"/>
                </a:schemeClr>
              </a:solidFill>
              <a:ln>
                <a:solidFill>
                  <a:schemeClr val="accent6">
                    <a:lumMod val="60000"/>
                    <a:lumOff val="40000"/>
                  </a:schemeClr>
                </a:solidFill>
              </a:ln>
            </c:spPr>
          </c:marker>
          <c:val>
            <c:numRef>
              <c:f>(KPI!$C$12,KPI!$E$12,KPI!$G$12,KPI!$I$12,KPI!$K$12)</c:f>
              <c:numCache>
                <c:formatCode>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5462272"/>
        <c:axId val="345464192"/>
      </c:lineChart>
      <c:catAx>
        <c:axId val="345462272"/>
        <c:scaling>
          <c:orientation val="minMax"/>
        </c:scaling>
        <c:delete val="1"/>
        <c:axPos val="b"/>
        <c:majorTickMark val="out"/>
        <c:minorTickMark val="none"/>
        <c:tickLblPos val="nextTo"/>
        <c:crossAx val="345464192"/>
        <c:crosses val="autoZero"/>
        <c:auto val="1"/>
        <c:lblAlgn val="ctr"/>
        <c:lblOffset val="100"/>
        <c:noMultiLvlLbl val="0"/>
      </c:catAx>
      <c:valAx>
        <c:axId val="345464192"/>
        <c:scaling>
          <c:orientation val="minMax"/>
        </c:scaling>
        <c:delete val="0"/>
        <c:axPos val="l"/>
        <c:majorGridlines/>
        <c:numFmt formatCode="0.00" sourceLinked="1"/>
        <c:majorTickMark val="out"/>
        <c:minorTickMark val="none"/>
        <c:tickLblPos val="nextTo"/>
        <c:crossAx val="345462272"/>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KPI!$A$19</c:f>
              <c:strCache>
                <c:ptCount val="1"/>
                <c:pt idx="0">
                  <c:v>Asset Intensity</c:v>
                </c:pt>
              </c:strCache>
            </c:strRef>
          </c:tx>
          <c:invertIfNegative val="0"/>
          <c:trendline>
            <c:spPr>
              <a:ln>
                <a:solidFill>
                  <a:schemeClr val="tx2">
                    <a:lumMod val="60000"/>
                    <a:lumOff val="40000"/>
                  </a:schemeClr>
                </a:solidFill>
              </a:ln>
            </c:spPr>
            <c:trendlineType val="linear"/>
            <c:dispRSqr val="0"/>
            <c:dispEq val="0"/>
          </c:trendline>
          <c:val>
            <c:numRef>
              <c:f>(KPI!$C$19,KPI!$E$19,KPI!$G$19,KPI!$I$19,KPI!$K$19)</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5501696"/>
        <c:axId val="345503232"/>
      </c:barChart>
      <c:catAx>
        <c:axId val="345501696"/>
        <c:scaling>
          <c:orientation val="minMax"/>
        </c:scaling>
        <c:delete val="1"/>
        <c:axPos val="b"/>
        <c:majorTickMark val="out"/>
        <c:minorTickMark val="none"/>
        <c:tickLblPos val="nextTo"/>
        <c:crossAx val="345503232"/>
        <c:crosses val="autoZero"/>
        <c:auto val="1"/>
        <c:lblAlgn val="ctr"/>
        <c:lblOffset val="100"/>
        <c:noMultiLvlLbl val="0"/>
      </c:catAx>
      <c:valAx>
        <c:axId val="345503232"/>
        <c:scaling>
          <c:orientation val="minMax"/>
        </c:scaling>
        <c:delete val="0"/>
        <c:axPos val="l"/>
        <c:majorGridlines/>
        <c:numFmt formatCode="0.00" sourceLinked="1"/>
        <c:majorTickMark val="out"/>
        <c:minorTickMark val="none"/>
        <c:tickLblPos val="nextTo"/>
        <c:crossAx val="345501696"/>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strRef>
              <c:f>KPI!$A$25</c:f>
              <c:strCache>
                <c:ptCount val="1"/>
                <c:pt idx="0">
                  <c:v>Leverage</c:v>
                </c:pt>
              </c:strCache>
            </c:strRef>
          </c:tx>
          <c:spPr>
            <a:solidFill>
              <a:schemeClr val="accent6">
                <a:lumMod val="60000"/>
                <a:lumOff val="40000"/>
              </a:schemeClr>
            </a:solidFill>
          </c:spPr>
          <c:invertIfNegative val="0"/>
          <c:trendline>
            <c:spPr>
              <a:ln>
                <a:solidFill>
                  <a:schemeClr val="accent6">
                    <a:lumMod val="60000"/>
                    <a:lumOff val="40000"/>
                  </a:schemeClr>
                </a:solidFill>
              </a:ln>
            </c:spPr>
            <c:trendlineType val="poly"/>
            <c:order val="2"/>
            <c:dispRSqr val="0"/>
            <c:dispEq val="0"/>
          </c:trendline>
          <c:yVal>
            <c:numRef>
              <c:f>(KPI!$B$25,KPI!$D$25,KPI!$F$25,KPI!$H$25,KPI!$J$25)</c:f>
              <c:numCache>
                <c:formatCode>#,##0.0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1"/>
        </c:ser>
        <c:dLbls>
          <c:showLegendKey val="0"/>
          <c:showVal val="0"/>
          <c:showCatName val="0"/>
          <c:showSerName val="0"/>
          <c:showPercent val="0"/>
          <c:showBubbleSize val="0"/>
        </c:dLbls>
        <c:bubbleScale val="100"/>
        <c:showNegBubbles val="0"/>
        <c:axId val="345794816"/>
        <c:axId val="345800704"/>
      </c:bubbleChart>
      <c:valAx>
        <c:axId val="345794816"/>
        <c:scaling>
          <c:orientation val="minMax"/>
        </c:scaling>
        <c:delete val="1"/>
        <c:axPos val="b"/>
        <c:majorTickMark val="out"/>
        <c:minorTickMark val="none"/>
        <c:tickLblPos val="nextTo"/>
        <c:crossAx val="345800704"/>
        <c:crosses val="autoZero"/>
        <c:crossBetween val="midCat"/>
      </c:valAx>
      <c:valAx>
        <c:axId val="345800704"/>
        <c:scaling>
          <c:orientation val="minMax"/>
        </c:scaling>
        <c:delete val="0"/>
        <c:axPos val="l"/>
        <c:majorGridlines/>
        <c:numFmt formatCode="#,##0.0" sourceLinked="1"/>
        <c:majorTickMark val="out"/>
        <c:minorTickMark val="none"/>
        <c:tickLblPos val="nextTo"/>
        <c:crossAx val="345794816"/>
        <c:crosses val="autoZero"/>
        <c:crossBetween val="midCat"/>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KPI!$A$29</c:f>
              <c:strCache>
                <c:ptCount val="1"/>
                <c:pt idx="0">
                  <c:v>DIO Days Inventory Outstanding</c:v>
                </c:pt>
              </c:strCache>
            </c:strRef>
          </c:tx>
          <c:spPr>
            <a:solidFill>
              <a:schemeClr val="accent3">
                <a:lumMod val="75000"/>
              </a:schemeClr>
            </a:solidFill>
          </c:spPr>
          <c:invertIfNegative val="0"/>
          <c:val>
            <c:numRef>
              <c:f>(KPI!$B$29,KPI!$D$29,KPI!$F$29,KPI!$H$29,KPI!$J$29)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346689536"/>
        <c:axId val="346691072"/>
        <c:axId val="0"/>
      </c:bar3DChart>
      <c:catAx>
        <c:axId val="346689536"/>
        <c:scaling>
          <c:orientation val="minMax"/>
        </c:scaling>
        <c:delete val="1"/>
        <c:axPos val="b"/>
        <c:majorTickMark val="out"/>
        <c:minorTickMark val="none"/>
        <c:tickLblPos val="nextTo"/>
        <c:crossAx val="346691072"/>
        <c:crosses val="autoZero"/>
        <c:auto val="1"/>
        <c:lblAlgn val="ctr"/>
        <c:lblOffset val="100"/>
        <c:noMultiLvlLbl val="0"/>
      </c:catAx>
      <c:valAx>
        <c:axId val="346691072"/>
        <c:scaling>
          <c:orientation val="minMax"/>
        </c:scaling>
        <c:delete val="0"/>
        <c:axPos val="l"/>
        <c:majorGridlines/>
        <c:numFmt formatCode="#,##0.0" sourceLinked="1"/>
        <c:majorTickMark val="out"/>
        <c:minorTickMark val="none"/>
        <c:tickLblPos val="nextTo"/>
        <c:crossAx val="346689536"/>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KPI!$A$30</c:f>
              <c:strCache>
                <c:ptCount val="1"/>
                <c:pt idx="0">
                  <c:v>DSO Days Sales Outstanding</c:v>
                </c:pt>
              </c:strCache>
            </c:strRef>
          </c:tx>
          <c:spPr>
            <a:solidFill>
              <a:schemeClr val="accent5">
                <a:lumMod val="60000"/>
                <a:lumOff val="40000"/>
              </a:schemeClr>
            </a:solidFill>
          </c:spPr>
          <c:invertIfNegative val="0"/>
          <c:val>
            <c:numRef>
              <c:f>(KPI!$B$30,KPI!$D$30,KPI!$F$30,KPI!$H$30,KPI!$J$30)</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346715648"/>
        <c:axId val="346717184"/>
        <c:axId val="0"/>
      </c:bar3DChart>
      <c:catAx>
        <c:axId val="346715648"/>
        <c:scaling>
          <c:orientation val="minMax"/>
        </c:scaling>
        <c:delete val="1"/>
        <c:axPos val="b"/>
        <c:majorTickMark val="out"/>
        <c:minorTickMark val="none"/>
        <c:tickLblPos val="nextTo"/>
        <c:crossAx val="346717184"/>
        <c:crosses val="autoZero"/>
        <c:auto val="1"/>
        <c:lblAlgn val="ctr"/>
        <c:lblOffset val="100"/>
        <c:noMultiLvlLbl val="0"/>
      </c:catAx>
      <c:valAx>
        <c:axId val="346717184"/>
        <c:scaling>
          <c:orientation val="minMax"/>
        </c:scaling>
        <c:delete val="0"/>
        <c:axPos val="l"/>
        <c:majorGridlines/>
        <c:numFmt formatCode="#,##0.0" sourceLinked="1"/>
        <c:majorTickMark val="out"/>
        <c:minorTickMark val="none"/>
        <c:tickLblPos val="nextTo"/>
        <c:crossAx val="346715648"/>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KPI!$A$31</c:f>
              <c:strCache>
                <c:ptCount val="1"/>
                <c:pt idx="0">
                  <c:v>DPO Days Payables Outstanding</c:v>
                </c:pt>
              </c:strCache>
            </c:strRef>
          </c:tx>
          <c:spPr>
            <a:solidFill>
              <a:schemeClr val="accent4">
                <a:lumMod val="60000"/>
                <a:lumOff val="40000"/>
              </a:schemeClr>
            </a:solidFill>
          </c:spPr>
          <c:invertIfNegative val="0"/>
          <c:val>
            <c:numRef>
              <c:f>(KPI!$B$31,KPI!$D$31,KPI!$F$31,KPI!$H$31,KPI!$J$31)</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346729472"/>
        <c:axId val="346747648"/>
        <c:axId val="0"/>
      </c:bar3DChart>
      <c:catAx>
        <c:axId val="346729472"/>
        <c:scaling>
          <c:orientation val="minMax"/>
        </c:scaling>
        <c:delete val="1"/>
        <c:axPos val="b"/>
        <c:majorTickMark val="out"/>
        <c:minorTickMark val="none"/>
        <c:tickLblPos val="nextTo"/>
        <c:crossAx val="346747648"/>
        <c:crosses val="autoZero"/>
        <c:auto val="1"/>
        <c:lblAlgn val="ctr"/>
        <c:lblOffset val="100"/>
        <c:noMultiLvlLbl val="0"/>
      </c:catAx>
      <c:valAx>
        <c:axId val="346747648"/>
        <c:scaling>
          <c:orientation val="minMax"/>
        </c:scaling>
        <c:delete val="0"/>
        <c:axPos val="l"/>
        <c:majorGridlines/>
        <c:numFmt formatCode="#,##0.0" sourceLinked="1"/>
        <c:majorTickMark val="out"/>
        <c:minorTickMark val="none"/>
        <c:tickLblPos val="nextTo"/>
        <c:crossAx val="346729472"/>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KPI!$A$38</c:f>
              <c:strCache>
                <c:ptCount val="1"/>
                <c:pt idx="0">
                  <c:v>Total Capital Rentability</c:v>
                </c:pt>
              </c:strCache>
            </c:strRef>
          </c:tx>
          <c:spPr>
            <a:ln>
              <a:solidFill>
                <a:srgbClr val="92D050"/>
              </a:solidFill>
            </a:ln>
          </c:spPr>
          <c:marker>
            <c:symbol val="none"/>
          </c:marker>
          <c:trendline>
            <c:spPr>
              <a:ln w="12700">
                <a:solidFill>
                  <a:schemeClr val="accent3">
                    <a:lumMod val="60000"/>
                    <a:lumOff val="40000"/>
                  </a:schemeClr>
                </a:solidFill>
              </a:ln>
            </c:spPr>
            <c:trendlineType val="poly"/>
            <c:order val="2"/>
            <c:dispRSqr val="0"/>
            <c:dispEq val="0"/>
          </c:trendline>
          <c:yVal>
            <c:numRef>
              <c:f>(KPI!$C$38,KPI!$E$38,KPI!$G$38,KPI!$I$38,KPI!$K$38)</c:f>
              <c:numCache>
                <c:formatCode>0.00</c:formatCode>
                <c:ptCount val="5"/>
                <c:pt idx="0">
                  <c:v>0</c:v>
                </c:pt>
                <c:pt idx="1">
                  <c:v>0</c:v>
                </c:pt>
                <c:pt idx="2">
                  <c:v>0</c:v>
                </c:pt>
                <c:pt idx="3">
                  <c:v>0</c:v>
                </c:pt>
                <c:pt idx="4">
                  <c:v>0</c:v>
                </c:pt>
              </c:numCache>
            </c:numRef>
          </c:yVal>
          <c:smooth val="1"/>
        </c:ser>
        <c:dLbls>
          <c:showLegendKey val="0"/>
          <c:showVal val="0"/>
          <c:showCatName val="0"/>
          <c:showSerName val="0"/>
          <c:showPercent val="0"/>
          <c:showBubbleSize val="0"/>
        </c:dLbls>
        <c:axId val="346784896"/>
        <c:axId val="346786432"/>
      </c:scatterChart>
      <c:valAx>
        <c:axId val="346784896"/>
        <c:scaling>
          <c:orientation val="minMax"/>
        </c:scaling>
        <c:delete val="1"/>
        <c:axPos val="b"/>
        <c:majorTickMark val="out"/>
        <c:minorTickMark val="none"/>
        <c:tickLblPos val="nextTo"/>
        <c:crossAx val="346786432"/>
        <c:crosses val="autoZero"/>
        <c:crossBetween val="midCat"/>
      </c:valAx>
      <c:valAx>
        <c:axId val="346786432"/>
        <c:scaling>
          <c:orientation val="minMax"/>
        </c:scaling>
        <c:delete val="0"/>
        <c:axPos val="l"/>
        <c:majorGridlines/>
        <c:numFmt formatCode="0.00" sourceLinked="1"/>
        <c:majorTickMark val="out"/>
        <c:minorTickMark val="none"/>
        <c:tickLblPos val="nextTo"/>
        <c:crossAx val="346784896"/>
        <c:crosses val="autoZero"/>
        <c:crossBetween val="midCat"/>
      </c:valAx>
    </c:plotArea>
    <c:legend>
      <c:legendPos val="b"/>
      <c:legendEntry>
        <c:idx val="0"/>
        <c:txPr>
          <a:bodyPr/>
          <a:lstStyle/>
          <a:p>
            <a:pPr>
              <a:defRPr sz="800" baseline="0"/>
            </a:pPr>
            <a:endParaRPr lang="de-DE"/>
          </a:p>
        </c:txPr>
      </c:legendEntry>
      <c:legendEntry>
        <c:idx val="1"/>
        <c:txPr>
          <a:bodyPr/>
          <a:lstStyle/>
          <a:p>
            <a:pPr>
              <a:defRPr sz="800" baseline="0"/>
            </a:pPr>
            <a:endParaRPr lang="de-DE"/>
          </a:p>
        </c:txPr>
      </c:legendEntry>
      <c:layout>
        <c:manualLayout>
          <c:xMode val="edge"/>
          <c:yMode val="edge"/>
          <c:x val="1.6228354842226185E-2"/>
          <c:y val="0.62083145201255441"/>
          <c:w val="0.96754295489421649"/>
          <c:h val="0.32322449204338966"/>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chemeClr val="accent4">
                  <a:lumMod val="60000"/>
                  <a:lumOff val="40000"/>
                </a:schemeClr>
              </a:solidFill>
            </a:ln>
          </c:spPr>
          <c:invertIfNegative val="0"/>
          <c:trendline>
            <c:spPr>
              <a:ln>
                <a:solidFill>
                  <a:srgbClr val="FF0000"/>
                </a:solidFill>
              </a:ln>
            </c:spPr>
            <c:trendlineType val="poly"/>
            <c:order val="2"/>
            <c:dispRSqr val="0"/>
            <c:dispEq val="0"/>
          </c:trendline>
          <c:yVal>
            <c:numRef>
              <c:f>(EcoStaT!$D$47,EcoStaT!$F$47,EcoStaT!$H$47,EcoStaT!$J$47,EcoStaT!$L$47)</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108096"/>
        <c:axId val="347109632"/>
      </c:bubbleChart>
      <c:valAx>
        <c:axId val="347108096"/>
        <c:scaling>
          <c:orientation val="minMax"/>
        </c:scaling>
        <c:delete val="1"/>
        <c:axPos val="b"/>
        <c:majorTickMark val="out"/>
        <c:minorTickMark val="none"/>
        <c:tickLblPos val="none"/>
        <c:crossAx val="347109632"/>
        <c:crosses val="autoZero"/>
        <c:crossBetween val="midCat"/>
      </c:valAx>
      <c:valAx>
        <c:axId val="347109632"/>
        <c:scaling>
          <c:orientation val="minMax"/>
        </c:scaling>
        <c:delete val="0"/>
        <c:axPos val="l"/>
        <c:majorGridlines/>
        <c:numFmt formatCode="#,##0.000" sourceLinked="1"/>
        <c:majorTickMark val="out"/>
        <c:minorTickMark val="none"/>
        <c:tickLblPos val="none"/>
        <c:crossAx val="347108096"/>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rgbClr val="8064A2">
                  <a:lumMod val="60000"/>
                  <a:lumOff val="40000"/>
                </a:srgbClr>
              </a:solidFill>
            </a:ln>
          </c:spPr>
          <c:invertIfNegative val="0"/>
          <c:trendline>
            <c:spPr>
              <a:ln>
                <a:solidFill>
                  <a:srgbClr val="FF0000"/>
                </a:solidFill>
              </a:ln>
            </c:spPr>
            <c:trendlineType val="poly"/>
            <c:order val="2"/>
            <c:dispRSqr val="0"/>
            <c:dispEq val="0"/>
          </c:trendline>
          <c:yVal>
            <c:numRef>
              <c:f>(EcoStaT!$D$49,EcoStaT!$F$49,EcoStaT!$H$49,EcoStaT!$J$49,EcoStaT!$L$49)</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126400"/>
        <c:axId val="347140480"/>
      </c:bubbleChart>
      <c:valAx>
        <c:axId val="347126400"/>
        <c:scaling>
          <c:orientation val="minMax"/>
        </c:scaling>
        <c:delete val="1"/>
        <c:axPos val="b"/>
        <c:majorTickMark val="out"/>
        <c:minorTickMark val="none"/>
        <c:tickLblPos val="none"/>
        <c:crossAx val="347140480"/>
        <c:crosses val="autoZero"/>
        <c:crossBetween val="midCat"/>
      </c:valAx>
      <c:valAx>
        <c:axId val="347140480"/>
        <c:scaling>
          <c:orientation val="minMax"/>
        </c:scaling>
        <c:delete val="0"/>
        <c:axPos val="l"/>
        <c:majorGridlines/>
        <c:numFmt formatCode="#,##0.000" sourceLinked="1"/>
        <c:majorTickMark val="out"/>
        <c:minorTickMark val="none"/>
        <c:tickLblPos val="none"/>
        <c:crossAx val="347126400"/>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rgbClr val="8064A2">
                  <a:lumMod val="60000"/>
                  <a:lumOff val="40000"/>
                </a:srgbClr>
              </a:solidFill>
            </a:ln>
          </c:spPr>
          <c:invertIfNegative val="0"/>
          <c:trendline>
            <c:spPr>
              <a:ln>
                <a:solidFill>
                  <a:srgbClr val="FF0000"/>
                </a:solidFill>
              </a:ln>
            </c:spPr>
            <c:trendlineType val="poly"/>
            <c:order val="2"/>
            <c:dispRSqr val="0"/>
            <c:dispEq val="0"/>
          </c:trendline>
          <c:yVal>
            <c:numRef>
              <c:f>(EcoStaT!$D$48,EcoStaT!$F$48,EcoStaT!$H$48,EcoStaT!$J$48,EcoStaT!$L$48)</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157248"/>
        <c:axId val="347158784"/>
      </c:bubbleChart>
      <c:valAx>
        <c:axId val="347157248"/>
        <c:scaling>
          <c:orientation val="minMax"/>
        </c:scaling>
        <c:delete val="1"/>
        <c:axPos val="b"/>
        <c:majorTickMark val="out"/>
        <c:minorTickMark val="none"/>
        <c:tickLblPos val="none"/>
        <c:crossAx val="347158784"/>
        <c:crosses val="autoZero"/>
        <c:crossBetween val="midCat"/>
      </c:valAx>
      <c:valAx>
        <c:axId val="347158784"/>
        <c:scaling>
          <c:orientation val="minMax"/>
        </c:scaling>
        <c:delete val="0"/>
        <c:axPos val="l"/>
        <c:majorGridlines/>
        <c:numFmt formatCode="#,##0.000" sourceLinked="1"/>
        <c:majorTickMark val="out"/>
        <c:minorTickMark val="none"/>
        <c:tickLblPos val="none"/>
        <c:crossAx val="347157248"/>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9.4836079069452114E-2"/>
          <c:y val="0.11938193209719752"/>
          <c:w val="0.8854837241285799"/>
          <c:h val="0.67004429704023682"/>
        </c:manualLayout>
      </c:layout>
      <c:bar3DChart>
        <c:barDir val="col"/>
        <c:grouping val="clustered"/>
        <c:varyColors val="0"/>
        <c:ser>
          <c:idx val="0"/>
          <c:order val="0"/>
          <c:tx>
            <c:strRef>
              <c:f>Jahresübersicht!$P$6</c:f>
              <c:strCache>
                <c:ptCount val="1"/>
                <c:pt idx="0">
                  <c:v>total income</c:v>
                </c:pt>
              </c:strCache>
            </c:strRef>
          </c:tx>
          <c:invertIfNegative val="0"/>
          <c:cat>
            <c:numRef>
              <c:f>Jahresübersicht!$Q$5:$U$5</c:f>
              <c:numCache>
                <c:formatCode>0</c:formatCode>
                <c:ptCount val="5"/>
                <c:pt idx="0">
                  <c:v>2021</c:v>
                </c:pt>
                <c:pt idx="1">
                  <c:v>2022</c:v>
                </c:pt>
                <c:pt idx="2">
                  <c:v>2023</c:v>
                </c:pt>
                <c:pt idx="3">
                  <c:v>2024</c:v>
                </c:pt>
                <c:pt idx="4">
                  <c:v>2025</c:v>
                </c:pt>
              </c:numCache>
            </c:numRef>
          </c:cat>
          <c:val>
            <c:numRef>
              <c:f>Jahresübersicht!$Q$6:$U$6</c:f>
              <c:numCache>
                <c:formatCode>#,##0.0</c:formatCode>
                <c:ptCount val="5"/>
                <c:pt idx="0">
                  <c:v>0</c:v>
                </c:pt>
                <c:pt idx="1">
                  <c:v>0</c:v>
                </c:pt>
                <c:pt idx="2">
                  <c:v>0</c:v>
                </c:pt>
                <c:pt idx="3">
                  <c:v>0</c:v>
                </c:pt>
                <c:pt idx="4">
                  <c:v>0</c:v>
                </c:pt>
              </c:numCache>
            </c:numRef>
          </c:val>
        </c:ser>
        <c:ser>
          <c:idx val="1"/>
          <c:order val="1"/>
          <c:tx>
            <c:strRef>
              <c:f>Jahresübersicht!$P$7</c:f>
              <c:strCache>
                <c:ptCount val="1"/>
                <c:pt idx="0">
                  <c:v>material+consumables</c:v>
                </c:pt>
              </c:strCache>
            </c:strRef>
          </c:tx>
          <c:invertIfNegative val="0"/>
          <c:cat>
            <c:numRef>
              <c:f>Jahresübersicht!$Q$5:$U$5</c:f>
              <c:numCache>
                <c:formatCode>0</c:formatCode>
                <c:ptCount val="5"/>
                <c:pt idx="0">
                  <c:v>2021</c:v>
                </c:pt>
                <c:pt idx="1">
                  <c:v>2022</c:v>
                </c:pt>
                <c:pt idx="2">
                  <c:v>2023</c:v>
                </c:pt>
                <c:pt idx="3">
                  <c:v>2024</c:v>
                </c:pt>
                <c:pt idx="4">
                  <c:v>2025</c:v>
                </c:pt>
              </c:numCache>
            </c:numRef>
          </c:cat>
          <c:val>
            <c:numRef>
              <c:f>Jahresübersicht!$Q$7:$U$7</c:f>
              <c:numCache>
                <c:formatCode>#,##0.0</c:formatCode>
                <c:ptCount val="5"/>
                <c:pt idx="0">
                  <c:v>0</c:v>
                </c:pt>
                <c:pt idx="1">
                  <c:v>0</c:v>
                </c:pt>
                <c:pt idx="2">
                  <c:v>0</c:v>
                </c:pt>
                <c:pt idx="3">
                  <c:v>0</c:v>
                </c:pt>
                <c:pt idx="4">
                  <c:v>0</c:v>
                </c:pt>
              </c:numCache>
            </c:numRef>
          </c:val>
        </c:ser>
        <c:ser>
          <c:idx val="2"/>
          <c:order val="2"/>
          <c:tx>
            <c:strRef>
              <c:f>Jahresübersicht!$P$8</c:f>
              <c:strCache>
                <c:ptCount val="1"/>
                <c:pt idx="0">
                  <c:v>depreciation</c:v>
                </c:pt>
              </c:strCache>
            </c:strRef>
          </c:tx>
          <c:invertIfNegative val="0"/>
          <c:cat>
            <c:numRef>
              <c:f>Jahresübersicht!$Q$5:$U$5</c:f>
              <c:numCache>
                <c:formatCode>0</c:formatCode>
                <c:ptCount val="5"/>
                <c:pt idx="0">
                  <c:v>2021</c:v>
                </c:pt>
                <c:pt idx="1">
                  <c:v>2022</c:v>
                </c:pt>
                <c:pt idx="2">
                  <c:v>2023</c:v>
                </c:pt>
                <c:pt idx="3">
                  <c:v>2024</c:v>
                </c:pt>
                <c:pt idx="4">
                  <c:v>2025</c:v>
                </c:pt>
              </c:numCache>
            </c:numRef>
          </c:cat>
          <c:val>
            <c:numRef>
              <c:f>Jahresübersicht!$Q$8:$U$8</c:f>
              <c:numCache>
                <c:formatCode>#,##0.0</c:formatCode>
                <c:ptCount val="5"/>
                <c:pt idx="0">
                  <c:v>0</c:v>
                </c:pt>
                <c:pt idx="1">
                  <c:v>0</c:v>
                </c:pt>
                <c:pt idx="2">
                  <c:v>0</c:v>
                </c:pt>
                <c:pt idx="3">
                  <c:v>0</c:v>
                </c:pt>
                <c:pt idx="4">
                  <c:v>0</c:v>
                </c:pt>
              </c:numCache>
            </c:numRef>
          </c:val>
        </c:ser>
        <c:ser>
          <c:idx val="3"/>
          <c:order val="3"/>
          <c:tx>
            <c:strRef>
              <c:f>Jahresübersicht!$P$20</c:f>
              <c:strCache>
                <c:ptCount val="1"/>
                <c:pt idx="0">
                  <c:v>personnel</c:v>
                </c:pt>
              </c:strCache>
            </c:strRef>
          </c:tx>
          <c:invertIfNegative val="0"/>
          <c:cat>
            <c:numRef>
              <c:f>Jahresübersicht!$Q$5:$U$5</c:f>
              <c:numCache>
                <c:formatCode>0</c:formatCode>
                <c:ptCount val="5"/>
                <c:pt idx="0">
                  <c:v>2021</c:v>
                </c:pt>
                <c:pt idx="1">
                  <c:v>2022</c:v>
                </c:pt>
                <c:pt idx="2">
                  <c:v>2023</c:v>
                </c:pt>
                <c:pt idx="3">
                  <c:v>2024</c:v>
                </c:pt>
                <c:pt idx="4">
                  <c:v>2025</c:v>
                </c:pt>
              </c:numCache>
            </c:numRef>
          </c:cat>
          <c:val>
            <c:numRef>
              <c:f>Jahresübersicht!$Q$20:$U$20</c:f>
              <c:numCache>
                <c:formatCode>#,##0.0</c:formatCode>
                <c:ptCount val="5"/>
                <c:pt idx="0">
                  <c:v>0</c:v>
                </c:pt>
                <c:pt idx="1">
                  <c:v>0</c:v>
                </c:pt>
                <c:pt idx="2">
                  <c:v>0</c:v>
                </c:pt>
                <c:pt idx="3">
                  <c:v>0</c:v>
                </c:pt>
                <c:pt idx="4">
                  <c:v>0</c:v>
                </c:pt>
              </c:numCache>
            </c:numRef>
          </c:val>
        </c:ser>
        <c:ser>
          <c:idx val="4"/>
          <c:order val="4"/>
          <c:tx>
            <c:strRef>
              <c:f>Jahresübersicht!$P$22</c:f>
              <c:strCache>
                <c:ptCount val="1"/>
                <c:pt idx="0">
                  <c:v>other expenses</c:v>
                </c:pt>
              </c:strCache>
            </c:strRef>
          </c:tx>
          <c:invertIfNegative val="0"/>
          <c:cat>
            <c:numRef>
              <c:f>Jahresübersicht!$Q$5:$U$5</c:f>
              <c:numCache>
                <c:formatCode>0</c:formatCode>
                <c:ptCount val="5"/>
                <c:pt idx="0">
                  <c:v>2021</c:v>
                </c:pt>
                <c:pt idx="1">
                  <c:v>2022</c:v>
                </c:pt>
                <c:pt idx="2">
                  <c:v>2023</c:v>
                </c:pt>
                <c:pt idx="3">
                  <c:v>2024</c:v>
                </c:pt>
                <c:pt idx="4">
                  <c:v>2025</c:v>
                </c:pt>
              </c:numCache>
            </c:numRef>
          </c:cat>
          <c:val>
            <c:numRef>
              <c:f>Jahresübersicht!$Q$22:$U$22</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box"/>
        <c:axId val="344533248"/>
        <c:axId val="344539136"/>
        <c:axId val="0"/>
      </c:bar3DChart>
      <c:catAx>
        <c:axId val="344533248"/>
        <c:scaling>
          <c:orientation val="minMax"/>
        </c:scaling>
        <c:delete val="0"/>
        <c:axPos val="b"/>
        <c:numFmt formatCode="0" sourceLinked="1"/>
        <c:majorTickMark val="out"/>
        <c:minorTickMark val="none"/>
        <c:tickLblPos val="nextTo"/>
        <c:crossAx val="344539136"/>
        <c:crosses val="autoZero"/>
        <c:auto val="1"/>
        <c:lblAlgn val="ctr"/>
        <c:lblOffset val="100"/>
        <c:noMultiLvlLbl val="0"/>
      </c:catAx>
      <c:valAx>
        <c:axId val="344539136"/>
        <c:scaling>
          <c:orientation val="minMax"/>
        </c:scaling>
        <c:delete val="0"/>
        <c:axPos val="l"/>
        <c:majorGridlines/>
        <c:numFmt formatCode="#,##0.0" sourceLinked="1"/>
        <c:majorTickMark val="out"/>
        <c:minorTickMark val="none"/>
        <c:tickLblPos val="nextTo"/>
        <c:crossAx val="344533248"/>
        <c:crosses val="autoZero"/>
        <c:crossBetween val="between"/>
      </c:valAx>
    </c:plotArea>
    <c:legend>
      <c:legendPos val="b"/>
      <c:layout>
        <c:manualLayout>
          <c:xMode val="edge"/>
          <c:yMode val="edge"/>
          <c:x val="4.0659707378959416E-2"/>
          <c:y val="0.80555990649386711"/>
          <c:w val="0.8999999080675336"/>
          <c:h val="0.19444009350613284"/>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rgbClr val="8064A2">
                  <a:lumMod val="60000"/>
                  <a:lumOff val="40000"/>
                </a:srgbClr>
              </a:solidFill>
            </a:ln>
          </c:spPr>
          <c:invertIfNegative val="0"/>
          <c:trendline>
            <c:spPr>
              <a:ln>
                <a:solidFill>
                  <a:srgbClr val="FF0000"/>
                </a:solidFill>
              </a:ln>
            </c:spPr>
            <c:trendlineType val="poly"/>
            <c:order val="2"/>
            <c:dispRSqr val="0"/>
            <c:dispEq val="0"/>
          </c:trendline>
          <c:yVal>
            <c:numRef>
              <c:f>(EcoStaT!$D$50,EcoStaT!$F$50,EcoStaT!$H$50,EcoStaT!$J$50,EcoStaT!$L$50)</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208320"/>
        <c:axId val="347283840"/>
      </c:bubbleChart>
      <c:valAx>
        <c:axId val="347208320"/>
        <c:scaling>
          <c:orientation val="minMax"/>
        </c:scaling>
        <c:delete val="1"/>
        <c:axPos val="b"/>
        <c:majorTickMark val="out"/>
        <c:minorTickMark val="none"/>
        <c:tickLblPos val="none"/>
        <c:crossAx val="347283840"/>
        <c:crosses val="autoZero"/>
        <c:crossBetween val="midCat"/>
      </c:valAx>
      <c:valAx>
        <c:axId val="347283840"/>
        <c:scaling>
          <c:orientation val="minMax"/>
        </c:scaling>
        <c:delete val="0"/>
        <c:axPos val="l"/>
        <c:majorGridlines/>
        <c:numFmt formatCode="#,##0.000" sourceLinked="1"/>
        <c:majorTickMark val="out"/>
        <c:minorTickMark val="none"/>
        <c:tickLblPos val="none"/>
        <c:crossAx val="347208320"/>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rgbClr val="8064A2">
                  <a:lumMod val="60000"/>
                  <a:lumOff val="40000"/>
                </a:srgbClr>
              </a:solidFill>
            </a:ln>
          </c:spPr>
          <c:invertIfNegative val="0"/>
          <c:trendline>
            <c:spPr>
              <a:ln>
                <a:solidFill>
                  <a:srgbClr val="FF0000"/>
                </a:solidFill>
              </a:ln>
            </c:spPr>
            <c:trendlineType val="poly"/>
            <c:order val="2"/>
            <c:dispRSqr val="0"/>
            <c:dispEq val="0"/>
          </c:trendline>
          <c:yVal>
            <c:numRef>
              <c:f>(EcoStaT!$D$51,EcoStaT!$F$51,EcoStaT!$H$51,EcoStaT!$J$51,EcoStaT!$L$51)</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296512"/>
        <c:axId val="347298048"/>
      </c:bubbleChart>
      <c:valAx>
        <c:axId val="347296512"/>
        <c:scaling>
          <c:orientation val="minMax"/>
        </c:scaling>
        <c:delete val="1"/>
        <c:axPos val="b"/>
        <c:majorTickMark val="out"/>
        <c:minorTickMark val="none"/>
        <c:tickLblPos val="none"/>
        <c:crossAx val="347298048"/>
        <c:crosses val="autoZero"/>
        <c:crossBetween val="midCat"/>
      </c:valAx>
      <c:valAx>
        <c:axId val="347298048"/>
        <c:scaling>
          <c:orientation val="minMax"/>
        </c:scaling>
        <c:delete val="0"/>
        <c:axPos val="l"/>
        <c:majorGridlines/>
        <c:numFmt formatCode="#,##0.000" sourceLinked="1"/>
        <c:majorTickMark val="out"/>
        <c:minorTickMark val="none"/>
        <c:tickLblPos val="none"/>
        <c:crossAx val="347296512"/>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ln>
              <a:solidFill>
                <a:srgbClr val="8064A2">
                  <a:lumMod val="60000"/>
                  <a:lumOff val="40000"/>
                </a:srgbClr>
              </a:solidFill>
            </a:ln>
          </c:spPr>
          <c:invertIfNegative val="0"/>
          <c:trendline>
            <c:spPr>
              <a:ln>
                <a:solidFill>
                  <a:srgbClr val="FF0000"/>
                </a:solidFill>
              </a:ln>
            </c:spPr>
            <c:trendlineType val="poly"/>
            <c:order val="2"/>
            <c:dispRSqr val="0"/>
            <c:dispEq val="0"/>
          </c:trendline>
          <c:yVal>
            <c:numRef>
              <c:f>(EcoStaT!$D$52,EcoStaT!$F$52,EcoStaT!$H$52,EcoStaT!$J$52,EcoStaT!$L$52)</c:f>
              <c:numCache>
                <c:formatCode>#,##0.000</c:formatCode>
                <c:ptCount val="5"/>
                <c:pt idx="0">
                  <c:v>0</c:v>
                </c:pt>
                <c:pt idx="1">
                  <c:v>0</c:v>
                </c:pt>
                <c:pt idx="2">
                  <c:v>0</c:v>
                </c:pt>
                <c:pt idx="3">
                  <c:v>0</c:v>
                </c:pt>
                <c:pt idx="4">
                  <c:v>0</c:v>
                </c:pt>
              </c:numCache>
            </c:numRef>
          </c:yVal>
          <c:bubbleSize>
            <c:numLit>
              <c:formatCode>General</c:formatCode>
              <c:ptCount val="5"/>
              <c:pt idx="0">
                <c:v>1</c:v>
              </c:pt>
              <c:pt idx="1">
                <c:v>1</c:v>
              </c:pt>
              <c:pt idx="2">
                <c:v>1</c:v>
              </c:pt>
              <c:pt idx="3">
                <c:v>1</c:v>
              </c:pt>
              <c:pt idx="4">
                <c:v>1</c:v>
              </c:pt>
            </c:numLit>
          </c:bubbleSize>
          <c:bubble3D val="0"/>
        </c:ser>
        <c:dLbls>
          <c:showLegendKey val="0"/>
          <c:showVal val="0"/>
          <c:showCatName val="0"/>
          <c:showSerName val="0"/>
          <c:showPercent val="0"/>
          <c:showBubbleSize val="0"/>
        </c:dLbls>
        <c:bubbleScale val="100"/>
        <c:showNegBubbles val="0"/>
        <c:axId val="347323008"/>
        <c:axId val="347337088"/>
      </c:bubbleChart>
      <c:valAx>
        <c:axId val="347323008"/>
        <c:scaling>
          <c:orientation val="minMax"/>
        </c:scaling>
        <c:delete val="1"/>
        <c:axPos val="b"/>
        <c:majorTickMark val="out"/>
        <c:minorTickMark val="none"/>
        <c:tickLblPos val="none"/>
        <c:crossAx val="347337088"/>
        <c:crosses val="autoZero"/>
        <c:crossBetween val="midCat"/>
      </c:valAx>
      <c:valAx>
        <c:axId val="347337088"/>
        <c:scaling>
          <c:orientation val="minMax"/>
        </c:scaling>
        <c:delete val="0"/>
        <c:axPos val="l"/>
        <c:majorGridlines/>
        <c:numFmt formatCode="#,##0.000" sourceLinked="1"/>
        <c:majorTickMark val="out"/>
        <c:minorTickMark val="none"/>
        <c:tickLblPos val="none"/>
        <c:crossAx val="347323008"/>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(EcoStaT!$D$18,EcoStaT!$F$18,EcoStaT!$H$18,EcoStaT!$J$18,EcoStaT!$L$18)</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7434368"/>
        <c:axId val="370545792"/>
      </c:lineChart>
      <c:catAx>
        <c:axId val="347434368"/>
        <c:scaling>
          <c:orientation val="minMax"/>
        </c:scaling>
        <c:delete val="1"/>
        <c:axPos val="b"/>
        <c:majorTickMark val="out"/>
        <c:minorTickMark val="none"/>
        <c:tickLblPos val="nextTo"/>
        <c:crossAx val="370545792"/>
        <c:crosses val="autoZero"/>
        <c:auto val="1"/>
        <c:lblAlgn val="ctr"/>
        <c:lblOffset val="100"/>
        <c:noMultiLvlLbl val="0"/>
      </c:catAx>
      <c:valAx>
        <c:axId val="370545792"/>
        <c:scaling>
          <c:orientation val="minMax"/>
        </c:scaling>
        <c:delete val="1"/>
        <c:axPos val="l"/>
        <c:majorGridlines/>
        <c:numFmt formatCode="#,##0.0" sourceLinked="1"/>
        <c:majorTickMark val="out"/>
        <c:minorTickMark val="none"/>
        <c:tickLblPos val="nextTo"/>
        <c:crossAx val="347434368"/>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(EcoStaT!$D$19,EcoStaT!$F$19,EcoStaT!$H$19,EcoStaT!$J$19,EcoStaT!$L$19)</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70565504"/>
        <c:axId val="370567040"/>
      </c:lineChart>
      <c:catAx>
        <c:axId val="370565504"/>
        <c:scaling>
          <c:orientation val="minMax"/>
        </c:scaling>
        <c:delete val="1"/>
        <c:axPos val="b"/>
        <c:majorTickMark val="out"/>
        <c:minorTickMark val="none"/>
        <c:tickLblPos val="nextTo"/>
        <c:crossAx val="370567040"/>
        <c:crosses val="autoZero"/>
        <c:auto val="1"/>
        <c:lblAlgn val="ctr"/>
        <c:lblOffset val="100"/>
        <c:noMultiLvlLbl val="0"/>
      </c:catAx>
      <c:valAx>
        <c:axId val="370567040"/>
        <c:scaling>
          <c:orientation val="minMax"/>
        </c:scaling>
        <c:delete val="1"/>
        <c:axPos val="l"/>
        <c:majorGridlines/>
        <c:numFmt formatCode="#,##0.0" sourceLinked="1"/>
        <c:majorTickMark val="out"/>
        <c:minorTickMark val="none"/>
        <c:tickLblPos val="nextTo"/>
        <c:crossAx val="370565504"/>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(EcoStaT!$D$22,EcoStaT!$F$22,EcoStaT!$H$22,EcoStaT!$J$22,EcoStaT!$L$22)</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70599040"/>
        <c:axId val="370600576"/>
      </c:lineChart>
      <c:catAx>
        <c:axId val="370599040"/>
        <c:scaling>
          <c:orientation val="minMax"/>
        </c:scaling>
        <c:delete val="1"/>
        <c:axPos val="b"/>
        <c:majorTickMark val="out"/>
        <c:minorTickMark val="none"/>
        <c:tickLblPos val="nextTo"/>
        <c:crossAx val="370600576"/>
        <c:crosses val="autoZero"/>
        <c:auto val="1"/>
        <c:lblAlgn val="ctr"/>
        <c:lblOffset val="100"/>
        <c:noMultiLvlLbl val="0"/>
      </c:catAx>
      <c:valAx>
        <c:axId val="370600576"/>
        <c:scaling>
          <c:orientation val="minMax"/>
        </c:scaling>
        <c:delete val="1"/>
        <c:axPos val="l"/>
        <c:majorGridlines/>
        <c:numFmt formatCode="#,##0.0" sourceLinked="1"/>
        <c:majorTickMark val="out"/>
        <c:minorTickMark val="none"/>
        <c:tickLblPos val="nextTo"/>
        <c:crossAx val="370599040"/>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(EcoStaT!$D$23,EcoStaT!$F$23,EcoStaT!$H$23,EcoStaT!$J$23,EcoStaT!$L$23)</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10904960"/>
        <c:axId val="210906496"/>
      </c:lineChart>
      <c:catAx>
        <c:axId val="210904960"/>
        <c:scaling>
          <c:orientation val="minMax"/>
        </c:scaling>
        <c:delete val="1"/>
        <c:axPos val="b"/>
        <c:majorTickMark val="out"/>
        <c:minorTickMark val="none"/>
        <c:tickLblPos val="nextTo"/>
        <c:crossAx val="210906496"/>
        <c:crosses val="autoZero"/>
        <c:auto val="1"/>
        <c:lblAlgn val="ctr"/>
        <c:lblOffset val="100"/>
        <c:noMultiLvlLbl val="0"/>
      </c:catAx>
      <c:valAx>
        <c:axId val="210906496"/>
        <c:scaling>
          <c:orientation val="minMax"/>
        </c:scaling>
        <c:delete val="1"/>
        <c:axPos val="l"/>
        <c:majorGridlines/>
        <c:numFmt formatCode="#,##0.0" sourceLinked="1"/>
        <c:majorTickMark val="out"/>
        <c:minorTickMark val="none"/>
        <c:tickLblPos val="nextTo"/>
        <c:crossAx val="210904960"/>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Jahresübersicht!$P$98</c:f>
              <c:strCache>
                <c:ptCount val="1"/>
                <c:pt idx="0">
                  <c:v>intangible assets</c:v>
                </c:pt>
              </c:strCache>
            </c:strRef>
          </c:tx>
          <c:invertIfNegative val="0"/>
          <c:cat>
            <c:numRef>
              <c:f>Jahresübersicht!$Q$97:$U$97</c:f>
              <c:numCache>
                <c:formatCode>0</c:formatCode>
                <c:ptCount val="5"/>
                <c:pt idx="0">
                  <c:v>2021</c:v>
                </c:pt>
                <c:pt idx="1">
                  <c:v>2022</c:v>
                </c:pt>
                <c:pt idx="2">
                  <c:v>2023</c:v>
                </c:pt>
                <c:pt idx="3">
                  <c:v>2024</c:v>
                </c:pt>
                <c:pt idx="4">
                  <c:v>2025</c:v>
                </c:pt>
              </c:numCache>
            </c:numRef>
          </c:cat>
          <c:val>
            <c:numRef>
              <c:f>Jahresübersicht!$Q$98:$U$98</c:f>
              <c:numCache>
                <c:formatCode>#,##0.0</c:formatCode>
                <c:ptCount val="5"/>
                <c:pt idx="0">
                  <c:v>0</c:v>
                </c:pt>
                <c:pt idx="1">
                  <c:v>0</c:v>
                </c:pt>
                <c:pt idx="2">
                  <c:v>0</c:v>
                </c:pt>
                <c:pt idx="3">
                  <c:v>0</c:v>
                </c:pt>
                <c:pt idx="4">
                  <c:v>0</c:v>
                </c:pt>
              </c:numCache>
            </c:numRef>
          </c:val>
        </c:ser>
        <c:ser>
          <c:idx val="1"/>
          <c:order val="1"/>
          <c:tx>
            <c:strRef>
              <c:f>Jahresübersicht!$P$99</c:f>
              <c:strCache>
                <c:ptCount val="1"/>
                <c:pt idx="0">
                  <c:v>property, land and equipment</c:v>
                </c:pt>
              </c:strCache>
            </c:strRef>
          </c:tx>
          <c:invertIfNegative val="0"/>
          <c:cat>
            <c:numRef>
              <c:f>Jahresübersicht!$Q$97:$U$97</c:f>
              <c:numCache>
                <c:formatCode>0</c:formatCode>
                <c:ptCount val="5"/>
                <c:pt idx="0">
                  <c:v>2021</c:v>
                </c:pt>
                <c:pt idx="1">
                  <c:v>2022</c:v>
                </c:pt>
                <c:pt idx="2">
                  <c:v>2023</c:v>
                </c:pt>
                <c:pt idx="3">
                  <c:v>2024</c:v>
                </c:pt>
                <c:pt idx="4">
                  <c:v>2025</c:v>
                </c:pt>
              </c:numCache>
            </c:numRef>
          </c:cat>
          <c:val>
            <c:numRef>
              <c:f>Jahresübersicht!$Q$99:$U$99</c:f>
              <c:numCache>
                <c:formatCode>#,##0.0</c:formatCode>
                <c:ptCount val="5"/>
                <c:pt idx="0">
                  <c:v>0</c:v>
                </c:pt>
                <c:pt idx="1">
                  <c:v>0</c:v>
                </c:pt>
                <c:pt idx="2">
                  <c:v>0</c:v>
                </c:pt>
                <c:pt idx="3">
                  <c:v>0</c:v>
                </c:pt>
                <c:pt idx="4">
                  <c:v>0</c:v>
                </c:pt>
              </c:numCache>
            </c:numRef>
          </c:val>
        </c:ser>
        <c:ser>
          <c:idx val="2"/>
          <c:order val="2"/>
          <c:tx>
            <c:strRef>
              <c:f>Jahresübersicht!$P$100</c:f>
              <c:strCache>
                <c:ptCount val="1"/>
                <c:pt idx="0">
                  <c:v>machine, equipment</c:v>
                </c:pt>
              </c:strCache>
            </c:strRef>
          </c:tx>
          <c:invertIfNegative val="0"/>
          <c:cat>
            <c:numRef>
              <c:f>Jahresübersicht!$Q$97:$U$97</c:f>
              <c:numCache>
                <c:formatCode>0</c:formatCode>
                <c:ptCount val="5"/>
                <c:pt idx="0">
                  <c:v>2021</c:v>
                </c:pt>
                <c:pt idx="1">
                  <c:v>2022</c:v>
                </c:pt>
                <c:pt idx="2">
                  <c:v>2023</c:v>
                </c:pt>
                <c:pt idx="3">
                  <c:v>2024</c:v>
                </c:pt>
                <c:pt idx="4">
                  <c:v>2025</c:v>
                </c:pt>
              </c:numCache>
            </c:numRef>
          </c:cat>
          <c:val>
            <c:numRef>
              <c:f>Jahresübersicht!$Q$100:$U$100</c:f>
              <c:numCache>
                <c:formatCode>#,##0.0</c:formatCode>
                <c:ptCount val="5"/>
                <c:pt idx="0">
                  <c:v>0</c:v>
                </c:pt>
                <c:pt idx="1">
                  <c:v>0</c:v>
                </c:pt>
                <c:pt idx="2">
                  <c:v>0</c:v>
                </c:pt>
                <c:pt idx="3">
                  <c:v>0</c:v>
                </c:pt>
                <c:pt idx="4">
                  <c:v>0</c:v>
                </c:pt>
              </c:numCache>
            </c:numRef>
          </c:val>
        </c:ser>
        <c:ser>
          <c:idx val="3"/>
          <c:order val="3"/>
          <c:tx>
            <c:strRef>
              <c:f>Jahresübersicht!$P$101</c:f>
              <c:strCache>
                <c:ptCount val="1"/>
                <c:pt idx="0">
                  <c:v>inventories</c:v>
                </c:pt>
              </c:strCache>
            </c:strRef>
          </c:tx>
          <c:invertIfNegative val="0"/>
          <c:cat>
            <c:numRef>
              <c:f>Jahresübersicht!$Q$97:$U$97</c:f>
              <c:numCache>
                <c:formatCode>0</c:formatCode>
                <c:ptCount val="5"/>
                <c:pt idx="0">
                  <c:v>2021</c:v>
                </c:pt>
                <c:pt idx="1">
                  <c:v>2022</c:v>
                </c:pt>
                <c:pt idx="2">
                  <c:v>2023</c:v>
                </c:pt>
                <c:pt idx="3">
                  <c:v>2024</c:v>
                </c:pt>
                <c:pt idx="4">
                  <c:v>2025</c:v>
                </c:pt>
              </c:numCache>
            </c:numRef>
          </c:cat>
          <c:val>
            <c:numRef>
              <c:f>Jahresübersicht!$Q$101:$U$101</c:f>
            </c:numRef>
          </c:val>
        </c:ser>
        <c:ser>
          <c:idx val="4"/>
          <c:order val="4"/>
          <c:tx>
            <c:strRef>
              <c:f>Jahresübersicht!$P$102</c:f>
              <c:strCache>
                <c:ptCount val="1"/>
                <c:pt idx="0">
                  <c:v>accounts receivables and other assets</c:v>
                </c:pt>
              </c:strCache>
            </c:strRef>
          </c:tx>
          <c:invertIfNegative val="0"/>
          <c:cat>
            <c:numRef>
              <c:f>Jahresübersicht!$Q$97:$U$97</c:f>
              <c:numCache>
                <c:formatCode>0</c:formatCode>
                <c:ptCount val="5"/>
                <c:pt idx="0">
                  <c:v>2021</c:v>
                </c:pt>
                <c:pt idx="1">
                  <c:v>2022</c:v>
                </c:pt>
                <c:pt idx="2">
                  <c:v>2023</c:v>
                </c:pt>
                <c:pt idx="3">
                  <c:v>2024</c:v>
                </c:pt>
                <c:pt idx="4">
                  <c:v>2025</c:v>
                </c:pt>
              </c:numCache>
            </c:numRef>
          </c:cat>
          <c:val>
            <c:numRef>
              <c:f>Jahresübersicht!$Q$102:$U$102</c:f>
            </c:numRef>
          </c:val>
        </c:ser>
        <c:dLbls>
          <c:showLegendKey val="0"/>
          <c:showVal val="0"/>
          <c:showCatName val="0"/>
          <c:showSerName val="0"/>
          <c:showPercent val="0"/>
          <c:showBubbleSize val="0"/>
        </c:dLbls>
        <c:gapWidth val="150"/>
        <c:shape val="cylinder"/>
        <c:axId val="344579072"/>
        <c:axId val="344584960"/>
        <c:axId val="0"/>
      </c:bar3DChart>
      <c:catAx>
        <c:axId val="344579072"/>
        <c:scaling>
          <c:orientation val="minMax"/>
        </c:scaling>
        <c:delete val="0"/>
        <c:axPos val="b"/>
        <c:numFmt formatCode="0" sourceLinked="1"/>
        <c:majorTickMark val="out"/>
        <c:minorTickMark val="none"/>
        <c:tickLblPos val="nextTo"/>
        <c:crossAx val="344584960"/>
        <c:crosses val="autoZero"/>
        <c:auto val="1"/>
        <c:lblAlgn val="ctr"/>
        <c:lblOffset val="100"/>
        <c:noMultiLvlLbl val="0"/>
      </c:catAx>
      <c:valAx>
        <c:axId val="344584960"/>
        <c:scaling>
          <c:orientation val="minMax"/>
        </c:scaling>
        <c:delete val="0"/>
        <c:axPos val="l"/>
        <c:majorGridlines/>
        <c:numFmt formatCode="#,##0.0" sourceLinked="1"/>
        <c:majorTickMark val="out"/>
        <c:minorTickMark val="none"/>
        <c:tickLblPos val="nextTo"/>
        <c:crossAx val="344579072"/>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Jahresübersicht!$P$92</c:f>
              <c:strCache>
                <c:ptCount val="1"/>
                <c:pt idx="0">
                  <c:v>profit margin %</c:v>
                </c:pt>
              </c:strCache>
            </c:strRef>
          </c:tx>
          <c:spPr>
            <a:ln>
              <a:solidFill>
                <a:schemeClr val="accent6">
                  <a:lumMod val="75000"/>
                </a:schemeClr>
              </a:solidFill>
            </a:ln>
          </c:spPr>
          <c:marker>
            <c:symbol val="none"/>
          </c:marker>
          <c:yVal>
            <c:numRef>
              <c:f>Jahresübersicht!$Q$92:$U$92</c:f>
              <c:numCache>
                <c:formatCode>#,##0.0</c:formatCode>
                <c:ptCount val="5"/>
                <c:pt idx="0">
                  <c:v>0</c:v>
                </c:pt>
                <c:pt idx="1">
                  <c:v>0</c:v>
                </c:pt>
                <c:pt idx="2">
                  <c:v>0</c:v>
                </c:pt>
                <c:pt idx="3">
                  <c:v>0</c:v>
                </c:pt>
                <c:pt idx="4">
                  <c:v>0</c:v>
                </c:pt>
              </c:numCache>
            </c:numRef>
          </c:yVal>
          <c:smooth val="1"/>
        </c:ser>
        <c:dLbls>
          <c:showLegendKey val="0"/>
          <c:showVal val="0"/>
          <c:showCatName val="0"/>
          <c:showSerName val="0"/>
          <c:showPercent val="0"/>
          <c:showBubbleSize val="0"/>
        </c:dLbls>
        <c:axId val="344670592"/>
        <c:axId val="344672128"/>
      </c:scatterChart>
      <c:valAx>
        <c:axId val="344670592"/>
        <c:scaling>
          <c:orientation val="minMax"/>
        </c:scaling>
        <c:delete val="0"/>
        <c:axPos val="b"/>
        <c:majorTickMark val="out"/>
        <c:minorTickMark val="none"/>
        <c:tickLblPos val="nextTo"/>
        <c:crossAx val="344672128"/>
        <c:crosses val="autoZero"/>
        <c:crossBetween val="midCat"/>
      </c:valAx>
      <c:valAx>
        <c:axId val="344672128"/>
        <c:scaling>
          <c:orientation val="minMax"/>
        </c:scaling>
        <c:delete val="0"/>
        <c:axPos val="l"/>
        <c:majorGridlines/>
        <c:numFmt formatCode="#,##0.0" sourceLinked="1"/>
        <c:majorTickMark val="out"/>
        <c:minorTickMark val="none"/>
        <c:tickLblPos val="nextTo"/>
        <c:crossAx val="344670592"/>
        <c:crosses val="autoZero"/>
        <c:crossBetween val="midCat"/>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Jahresübersicht!$P$128</c:f>
              <c:strCache>
                <c:ptCount val="1"/>
                <c:pt idx="0">
                  <c:v>checks, cash on hand</c:v>
                </c:pt>
              </c:strCache>
            </c:strRef>
          </c:tx>
          <c:invertIfNegative val="0"/>
          <c:cat>
            <c:numRef>
              <c:f>Jahresübersicht!$Q$121:$U$121</c:f>
              <c:numCache>
                <c:formatCode>0</c:formatCode>
                <c:ptCount val="5"/>
                <c:pt idx="0">
                  <c:v>2021</c:v>
                </c:pt>
                <c:pt idx="1">
                  <c:v>2022</c:v>
                </c:pt>
                <c:pt idx="2">
                  <c:v>2023</c:v>
                </c:pt>
                <c:pt idx="3">
                  <c:v>2024</c:v>
                </c:pt>
                <c:pt idx="4">
                  <c:v>2025</c:v>
                </c:pt>
              </c:numCache>
            </c:numRef>
          </c:cat>
          <c:val>
            <c:numRef>
              <c:f>Jahresübersicht!$Q$128:$U$128</c:f>
              <c:numCache>
                <c:formatCode>#,##0.0</c:formatCode>
                <c:ptCount val="5"/>
                <c:pt idx="0" formatCode="0.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344688512"/>
        <c:axId val="344690048"/>
        <c:axId val="0"/>
      </c:bar3DChart>
      <c:catAx>
        <c:axId val="344688512"/>
        <c:scaling>
          <c:orientation val="minMax"/>
        </c:scaling>
        <c:delete val="0"/>
        <c:axPos val="b"/>
        <c:numFmt formatCode="0" sourceLinked="1"/>
        <c:majorTickMark val="out"/>
        <c:minorTickMark val="none"/>
        <c:tickLblPos val="nextTo"/>
        <c:crossAx val="344690048"/>
        <c:crosses val="autoZero"/>
        <c:auto val="1"/>
        <c:lblAlgn val="ctr"/>
        <c:lblOffset val="100"/>
        <c:noMultiLvlLbl val="0"/>
      </c:catAx>
      <c:valAx>
        <c:axId val="344690048"/>
        <c:scaling>
          <c:orientation val="minMax"/>
        </c:scaling>
        <c:delete val="0"/>
        <c:axPos val="l"/>
        <c:majorGridlines/>
        <c:numFmt formatCode="0.0" sourceLinked="1"/>
        <c:majorTickMark val="out"/>
        <c:minorTickMark val="none"/>
        <c:tickLblPos val="nextTo"/>
        <c:crossAx val="344688512"/>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09243250188133"/>
          <c:y val="3.2811327118362224E-2"/>
          <c:w val="0.40845878530917901"/>
          <c:h val="0.89246340022115356"/>
        </c:manualLayout>
      </c:layout>
      <c:barChart>
        <c:barDir val="bar"/>
        <c:grouping val="stacked"/>
        <c:varyColors val="0"/>
        <c:ser>
          <c:idx val="0"/>
          <c:order val="0"/>
          <c:tx>
            <c:strRef>
              <c:f>Jahresübersicht!$P$203</c:f>
              <c:strCache>
                <c:ptCount val="1"/>
                <c:pt idx="0">
                  <c:v>sum assets</c:v>
                </c:pt>
              </c:strCache>
            </c:strRef>
          </c:tx>
          <c:spPr>
            <a:solidFill>
              <a:schemeClr val="accent4">
                <a:lumMod val="60000"/>
                <a:lumOff val="40000"/>
              </a:schemeClr>
            </a:solidFill>
          </c:spPr>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Jahresübersicht!$Q$203:$U$203</c:f>
              <c:numCache>
                <c:formatCode>#,##0.0</c:formatCode>
                <c:ptCount val="5"/>
                <c:pt idx="0">
                  <c:v>0</c:v>
                </c:pt>
                <c:pt idx="1">
                  <c:v>0</c:v>
                </c:pt>
                <c:pt idx="2">
                  <c:v>0</c:v>
                </c:pt>
                <c:pt idx="3">
                  <c:v>0</c:v>
                </c:pt>
                <c:pt idx="4">
                  <c:v>0</c:v>
                </c:pt>
              </c:numCache>
            </c:numRef>
          </c:val>
        </c:ser>
        <c:ser>
          <c:idx val="1"/>
          <c:order val="1"/>
          <c:tx>
            <c:strRef>
              <c:f>Jahresübersicht!$P$204</c:f>
              <c:strCache>
                <c:ptCount val="1"/>
                <c:pt idx="0">
                  <c:v>sum working capital</c:v>
                </c:pt>
              </c:strCache>
            </c:strRef>
          </c:tx>
          <c:spPr>
            <a:solidFill>
              <a:schemeClr val="accent6">
                <a:lumMod val="75000"/>
              </a:schemeClr>
            </a:solidFill>
          </c:spPr>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Jahresübersicht!$Q$204:$U$204</c:f>
              <c:numCache>
                <c:formatCode>#,##0.0</c:formatCode>
                <c:ptCount val="5"/>
                <c:pt idx="0">
                  <c:v>0</c:v>
                </c:pt>
                <c:pt idx="1">
                  <c:v>0</c:v>
                </c:pt>
                <c:pt idx="2">
                  <c:v>0</c:v>
                </c:pt>
                <c:pt idx="3">
                  <c:v>0</c:v>
                </c:pt>
                <c:pt idx="4">
                  <c:v>0</c:v>
                </c:pt>
              </c:numCache>
            </c:numRef>
          </c:val>
        </c:ser>
        <c:ser>
          <c:idx val="2"/>
          <c:order val="2"/>
          <c:tx>
            <c:strRef>
              <c:f>Jahresübersicht!$P$205</c:f>
              <c:strCache>
                <c:ptCount val="1"/>
                <c:pt idx="0">
                  <c:v>sum cash</c:v>
                </c:pt>
              </c:strCache>
            </c:strRef>
          </c:tx>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Jahresübersicht!$Q$205:$U$205</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344732416"/>
        <c:axId val="344733952"/>
      </c:barChart>
      <c:catAx>
        <c:axId val="344732416"/>
        <c:scaling>
          <c:orientation val="minMax"/>
        </c:scaling>
        <c:delete val="0"/>
        <c:axPos val="l"/>
        <c:numFmt formatCode="0" sourceLinked="1"/>
        <c:majorTickMark val="out"/>
        <c:minorTickMark val="none"/>
        <c:tickLblPos val="nextTo"/>
        <c:crossAx val="344733952"/>
        <c:crosses val="autoZero"/>
        <c:auto val="1"/>
        <c:lblAlgn val="ctr"/>
        <c:lblOffset val="100"/>
        <c:noMultiLvlLbl val="0"/>
      </c:catAx>
      <c:valAx>
        <c:axId val="344733952"/>
        <c:scaling>
          <c:orientation val="minMax"/>
        </c:scaling>
        <c:delete val="0"/>
        <c:axPos val="b"/>
        <c:majorGridlines/>
        <c:numFmt formatCode="#,##0.0" sourceLinked="1"/>
        <c:majorTickMark val="out"/>
        <c:minorTickMark val="none"/>
        <c:tickLblPos val="nextTo"/>
        <c:crossAx val="344732416"/>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52061248527681"/>
          <c:y val="3.2811327118362224E-2"/>
          <c:w val="0.42322806822292092"/>
          <c:h val="0.89246340022115356"/>
        </c:manualLayout>
      </c:layout>
      <c:barChart>
        <c:barDir val="bar"/>
        <c:grouping val="stacked"/>
        <c:varyColors val="0"/>
        <c:ser>
          <c:idx val="0"/>
          <c:order val="0"/>
          <c:tx>
            <c:strRef>
              <c:f>Jahresübersicht!$P$208</c:f>
              <c:strCache>
                <c:ptCount val="1"/>
                <c:pt idx="0">
                  <c:v>sum equity</c:v>
                </c:pt>
              </c:strCache>
            </c:strRef>
          </c:tx>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Jahresübersicht!$Q$208:$U$208</c:f>
              <c:numCache>
                <c:formatCode>#,##0.0</c:formatCode>
                <c:ptCount val="5"/>
                <c:pt idx="0">
                  <c:v>0</c:v>
                </c:pt>
                <c:pt idx="1">
                  <c:v>0</c:v>
                </c:pt>
                <c:pt idx="2">
                  <c:v>0</c:v>
                </c:pt>
                <c:pt idx="3">
                  <c:v>0</c:v>
                </c:pt>
                <c:pt idx="4">
                  <c:v>0</c:v>
                </c:pt>
              </c:numCache>
            </c:numRef>
          </c:val>
        </c:ser>
        <c:ser>
          <c:idx val="1"/>
          <c:order val="1"/>
          <c:tx>
            <c:strRef>
              <c:f>Jahresübersicht!$P$209</c:f>
              <c:strCache>
                <c:ptCount val="1"/>
                <c:pt idx="0">
                  <c:v>sum liabilities</c:v>
                </c:pt>
              </c:strCache>
            </c:strRef>
          </c:tx>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Jahresübersicht!$Q$209:$U$209</c:f>
              <c:numCache>
                <c:formatCode>#,##0.0</c:formatCode>
                <c:ptCount val="5"/>
                <c:pt idx="0">
                  <c:v>0</c:v>
                </c:pt>
                <c:pt idx="1">
                  <c:v>0</c:v>
                </c:pt>
                <c:pt idx="2">
                  <c:v>0</c:v>
                </c:pt>
                <c:pt idx="3">
                  <c:v>0</c:v>
                </c:pt>
                <c:pt idx="4">
                  <c:v>0</c:v>
                </c:pt>
              </c:numCache>
            </c:numRef>
          </c:val>
        </c:ser>
        <c:ser>
          <c:idx val="2"/>
          <c:order val="2"/>
          <c:tx>
            <c:strRef>
              <c:f>Jahresübersicht!$P$210</c:f>
              <c:strCache>
                <c:ptCount val="1"/>
                <c:pt idx="0">
                  <c:v>sum bank loans</c:v>
                </c:pt>
              </c:strCache>
            </c:strRef>
          </c:tx>
          <c:invertIfNegative val="0"/>
          <c:cat>
            <c:numRef>
              <c:f>Jahresübersicht!$Q$151:$U$151</c:f>
              <c:numCache>
                <c:formatCode>0</c:formatCode>
                <c:ptCount val="5"/>
                <c:pt idx="0">
                  <c:v>2021</c:v>
                </c:pt>
                <c:pt idx="1">
                  <c:v>2022</c:v>
                </c:pt>
                <c:pt idx="2">
                  <c:v>2023</c:v>
                </c:pt>
                <c:pt idx="3">
                  <c:v>2024</c:v>
                </c:pt>
                <c:pt idx="4">
                  <c:v>2025</c:v>
                </c:pt>
              </c:numCache>
            </c:numRef>
          </c:cat>
          <c:val>
            <c:numRef>
              <c:f>Jahresübersicht!$Q$210:$U$210</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344764416"/>
        <c:axId val="344765952"/>
      </c:barChart>
      <c:catAx>
        <c:axId val="344764416"/>
        <c:scaling>
          <c:orientation val="minMax"/>
        </c:scaling>
        <c:delete val="0"/>
        <c:axPos val="l"/>
        <c:numFmt formatCode="0" sourceLinked="1"/>
        <c:majorTickMark val="out"/>
        <c:minorTickMark val="none"/>
        <c:tickLblPos val="nextTo"/>
        <c:crossAx val="344765952"/>
        <c:crosses val="autoZero"/>
        <c:auto val="1"/>
        <c:lblAlgn val="ctr"/>
        <c:lblOffset val="100"/>
        <c:noMultiLvlLbl val="0"/>
      </c:catAx>
      <c:valAx>
        <c:axId val="344765952"/>
        <c:scaling>
          <c:orientation val="minMax"/>
        </c:scaling>
        <c:delete val="0"/>
        <c:axPos val="b"/>
        <c:majorGridlines/>
        <c:numFmt formatCode="#,##0.0" sourceLinked="1"/>
        <c:majorTickMark val="out"/>
        <c:minorTickMark val="none"/>
        <c:tickLblPos val="nextTo"/>
        <c:crossAx val="344764416"/>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KPI!$A$9</c:f>
              <c:strCache>
                <c:ptCount val="1"/>
                <c:pt idx="0">
                  <c:v>Material Intensity from sales</c:v>
                </c:pt>
              </c:strCache>
            </c:strRef>
          </c:tx>
          <c:val>
            <c:numRef>
              <c:f>(KPI!$C$9,KPI!$E$9,KPI!$G$9,KPI!$I$9,KPI!$K$9)</c:f>
              <c:numCache>
                <c:formatCode>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5181568"/>
        <c:axId val="345207936"/>
      </c:lineChart>
      <c:catAx>
        <c:axId val="345181568"/>
        <c:scaling>
          <c:orientation val="minMax"/>
        </c:scaling>
        <c:delete val="1"/>
        <c:axPos val="b"/>
        <c:majorTickMark val="out"/>
        <c:minorTickMark val="none"/>
        <c:tickLblPos val="nextTo"/>
        <c:crossAx val="345207936"/>
        <c:crosses val="autoZero"/>
        <c:auto val="1"/>
        <c:lblAlgn val="ctr"/>
        <c:lblOffset val="100"/>
        <c:noMultiLvlLbl val="0"/>
      </c:catAx>
      <c:valAx>
        <c:axId val="345207936"/>
        <c:scaling>
          <c:orientation val="minMax"/>
        </c:scaling>
        <c:delete val="0"/>
        <c:axPos val="l"/>
        <c:majorGridlines/>
        <c:numFmt formatCode="0.00" sourceLinked="1"/>
        <c:majorTickMark val="out"/>
        <c:minorTickMark val="none"/>
        <c:tickLblPos val="nextTo"/>
        <c:crossAx val="345181568"/>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KPI!$A$11</c:f>
              <c:strCache>
                <c:ptCount val="1"/>
                <c:pt idx="0">
                  <c:v>Personell Intensity from sales</c:v>
                </c:pt>
              </c:strCache>
            </c:strRef>
          </c:tx>
          <c:spPr>
            <a:ln>
              <a:solidFill>
                <a:schemeClr val="accent2">
                  <a:lumMod val="60000"/>
                  <a:lumOff val="40000"/>
                </a:schemeClr>
              </a:solidFill>
            </a:ln>
          </c:spPr>
          <c:marker>
            <c:spPr>
              <a:solidFill>
                <a:schemeClr val="accent2"/>
              </a:solidFill>
              <a:ln>
                <a:solidFill>
                  <a:schemeClr val="accent2"/>
                </a:solidFill>
              </a:ln>
            </c:spPr>
          </c:marker>
          <c:val>
            <c:numRef>
              <c:f>(KPI!$C$11,KPI!$E$11,KPI!$G$11,KPI!$I$11,KPI!$K$11)</c:f>
              <c:numCache>
                <c:formatCode>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5231744"/>
        <c:axId val="345233664"/>
      </c:lineChart>
      <c:catAx>
        <c:axId val="345231744"/>
        <c:scaling>
          <c:orientation val="minMax"/>
        </c:scaling>
        <c:delete val="1"/>
        <c:axPos val="b"/>
        <c:majorTickMark val="out"/>
        <c:minorTickMark val="none"/>
        <c:tickLblPos val="nextTo"/>
        <c:crossAx val="345233664"/>
        <c:crosses val="autoZero"/>
        <c:auto val="1"/>
        <c:lblAlgn val="ctr"/>
        <c:lblOffset val="100"/>
        <c:noMultiLvlLbl val="0"/>
      </c:catAx>
      <c:valAx>
        <c:axId val="345233664"/>
        <c:scaling>
          <c:orientation val="minMax"/>
        </c:scaling>
        <c:delete val="0"/>
        <c:axPos val="l"/>
        <c:majorGridlines/>
        <c:numFmt formatCode="0.00" sourceLinked="1"/>
        <c:majorTickMark val="out"/>
        <c:minorTickMark val="none"/>
        <c:tickLblPos val="nextTo"/>
        <c:crossAx val="345231744"/>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cid:82806AF8-C3B5-40A2-988C-C1F1AF9C74B7@fritz.box"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gif"/><Relationship Id="rId7" Type="http://schemas.openxmlformats.org/officeDocument/2006/relationships/image" Target="../media/image8.png"/><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 Id="rId9" Type="http://schemas.openxmlformats.org/officeDocument/2006/relationships/image" Target="cid:82806AF8-C3B5-40A2-988C-C1F1AF9C74B7@fritz.box"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4.xml"/><Relationship Id="rId3" Type="http://schemas.openxmlformats.org/officeDocument/2006/relationships/image" Target="../media/image3.gif"/><Relationship Id="rId7" Type="http://schemas.openxmlformats.org/officeDocument/2006/relationships/image" Target="../media/image7.gif"/><Relationship Id="rId12" Type="http://schemas.openxmlformats.org/officeDocument/2006/relationships/chart" Target="../charts/chart3.xml"/><Relationship Id="rId2" Type="http://schemas.openxmlformats.org/officeDocument/2006/relationships/image" Target="../media/image2.gif"/><Relationship Id="rId16" Type="http://schemas.openxmlformats.org/officeDocument/2006/relationships/chart" Target="../charts/chart7.xml"/><Relationship Id="rId1" Type="http://schemas.openxmlformats.org/officeDocument/2006/relationships/chart" Target="../charts/chart1.xml"/><Relationship Id="rId6" Type="http://schemas.openxmlformats.org/officeDocument/2006/relationships/image" Target="../media/image6.gif"/><Relationship Id="rId11" Type="http://schemas.openxmlformats.org/officeDocument/2006/relationships/image" Target="cid:82806AF8-C3B5-40A2-988C-C1F1AF9C74B7@fritz.box" TargetMode="External"/><Relationship Id="rId5" Type="http://schemas.openxmlformats.org/officeDocument/2006/relationships/image" Target="../media/image5.gif"/><Relationship Id="rId15" Type="http://schemas.openxmlformats.org/officeDocument/2006/relationships/chart" Target="../charts/chart6.xml"/><Relationship Id="rId10" Type="http://schemas.openxmlformats.org/officeDocument/2006/relationships/image" Target="../media/image9.png"/><Relationship Id="rId4" Type="http://schemas.openxmlformats.org/officeDocument/2006/relationships/image" Target="../media/image4.gif"/><Relationship Id="rId9" Type="http://schemas.openxmlformats.org/officeDocument/2006/relationships/chart" Target="../charts/chart2.xml"/><Relationship Id="rId1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gif"/><Relationship Id="rId7" Type="http://schemas.openxmlformats.org/officeDocument/2006/relationships/image" Target="../media/image8.png"/><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 Id="rId9" Type="http://schemas.openxmlformats.org/officeDocument/2006/relationships/image" Target="cid:82806AF8-C3B5-40A2-988C-C1F1AF9C74B7@fritz.box"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9.png"/><Relationship Id="rId18" Type="http://schemas.openxmlformats.org/officeDocument/2006/relationships/chart" Target="../charts/chart11.xml"/><Relationship Id="rId3" Type="http://schemas.openxmlformats.org/officeDocument/2006/relationships/image" Target="../media/image12.png"/><Relationship Id="rId21" Type="http://schemas.openxmlformats.org/officeDocument/2006/relationships/chart" Target="../charts/chart14.xml"/><Relationship Id="rId7" Type="http://schemas.openxmlformats.org/officeDocument/2006/relationships/image" Target="../media/image16.png"/><Relationship Id="rId12" Type="http://schemas.openxmlformats.org/officeDocument/2006/relationships/image" Target="../media/image8.png"/><Relationship Id="rId17" Type="http://schemas.openxmlformats.org/officeDocument/2006/relationships/chart" Target="../charts/chart10.xml"/><Relationship Id="rId2" Type="http://schemas.openxmlformats.org/officeDocument/2006/relationships/image" Target="../media/image11.png"/><Relationship Id="rId16" Type="http://schemas.openxmlformats.org/officeDocument/2006/relationships/chart" Target="../charts/chart9.xml"/><Relationship Id="rId20" Type="http://schemas.openxmlformats.org/officeDocument/2006/relationships/chart" Target="../charts/chart13.xml"/><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5" Type="http://schemas.openxmlformats.org/officeDocument/2006/relationships/chart" Target="../charts/chart8.xml"/><Relationship Id="rId23" Type="http://schemas.openxmlformats.org/officeDocument/2006/relationships/chart" Target="../charts/chart16.xml"/><Relationship Id="rId10" Type="http://schemas.openxmlformats.org/officeDocument/2006/relationships/image" Target="../media/image19.png"/><Relationship Id="rId19" Type="http://schemas.openxmlformats.org/officeDocument/2006/relationships/chart" Target="../charts/chart12.xml"/><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cid:82806AF8-C3B5-40A2-988C-C1F1AF9C74B7@fritz.box" TargetMode="External"/><Relationship Id="rId22"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chart" Target="../charts/chart26.xml"/><Relationship Id="rId3" Type="http://schemas.openxmlformats.org/officeDocument/2006/relationships/chart" Target="../charts/chart19.xml"/><Relationship Id="rId7" Type="http://schemas.openxmlformats.org/officeDocument/2006/relationships/image" Target="../media/image33.png"/><Relationship Id="rId12" Type="http://schemas.openxmlformats.org/officeDocument/2006/relationships/chart" Target="../charts/chart25.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4.xml"/><Relationship Id="rId5" Type="http://schemas.openxmlformats.org/officeDocument/2006/relationships/chart" Target="../charts/chart21.xml"/><Relationship Id="rId10" Type="http://schemas.openxmlformats.org/officeDocument/2006/relationships/chart" Target="../charts/chart23.xml"/><Relationship Id="rId4" Type="http://schemas.openxmlformats.org/officeDocument/2006/relationships/chart" Target="../charts/chart20.xml"/><Relationship Id="rId9" Type="http://schemas.openxmlformats.org/officeDocument/2006/relationships/image" Target="../media/image35.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7.png"/><Relationship Id="rId1" Type="http://schemas.openxmlformats.org/officeDocument/2006/relationships/image" Target="../media/image36.png"/></Relationships>
</file>

<file path=xl/drawings/_rels/drawing8.xml.rels><?xml version="1.0" encoding="UTF-8" standalone="yes"?>
<Relationships xmlns="http://schemas.openxmlformats.org/package/2006/relationships"><Relationship Id="rId3" Type="http://schemas.openxmlformats.org/officeDocument/2006/relationships/image" Target="../media/image40.png"/><Relationship Id="rId7" Type="http://schemas.openxmlformats.org/officeDocument/2006/relationships/image" Target="../media/image43.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8.png"/><Relationship Id="rId5" Type="http://schemas.openxmlformats.org/officeDocument/2006/relationships/image" Target="../media/image42.png"/><Relationship Id="rId4" Type="http://schemas.openxmlformats.org/officeDocument/2006/relationships/image" Target="../media/image41.png"/></Relationships>
</file>

<file path=xl/drawings/_rels/vmlDrawing2.vml.rels><?xml version="1.0" encoding="UTF-8" standalone="yes"?>
<Relationships xmlns="http://schemas.openxmlformats.org/package/2006/relationships"><Relationship Id="rId8" Type="http://schemas.openxmlformats.org/officeDocument/2006/relationships/image" Target="../media/image2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2" Type="http://schemas.openxmlformats.org/officeDocument/2006/relationships/image" Target="../media/image22.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0" Type="http://schemas.openxmlformats.org/officeDocument/2006/relationships/image" Target="../media/image30.emf"/><Relationship Id="rId4" Type="http://schemas.openxmlformats.org/officeDocument/2006/relationships/image" Target="../media/image24.emf"/><Relationship Id="rId9" Type="http://schemas.openxmlformats.org/officeDocument/2006/relationships/image" Target="../media/image29.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1114425</xdr:colOff>
      <xdr:row>1</xdr:row>
      <xdr:rowOff>142875</xdr:rowOff>
    </xdr:to>
    <xdr:pic>
      <xdr:nvPicPr>
        <xdr:cNvPr id="3" name="Grafik 2" descr="cid:82806AF8-C3B5-40A2-988C-C1F1AF9C74B7@fritz.box"/>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5250" y="47625"/>
          <a:ext cx="1019175" cy="257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9525</xdr:colOff>
      <xdr:row>19</xdr:row>
      <xdr:rowOff>9525</xdr:rowOff>
    </xdr:to>
    <xdr:pic>
      <xdr:nvPicPr>
        <xdr:cNvPr id="2"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0" y="1285875"/>
          <a:ext cx="9525" cy="9525"/>
        </a:xfrm>
        <a:prstGeom prst="rect">
          <a:avLst/>
        </a:prstGeom>
        <a:noFill/>
      </xdr:spPr>
    </xdr:pic>
    <xdr:clientData/>
  </xdr:twoCellAnchor>
  <xdr:twoCellAnchor editAs="oneCell">
    <xdr:from>
      <xdr:col>0</xdr:col>
      <xdr:colOff>19050</xdr:colOff>
      <xdr:row>19</xdr:row>
      <xdr:rowOff>0</xdr:rowOff>
    </xdr:from>
    <xdr:to>
      <xdr:col>0</xdr:col>
      <xdr:colOff>28575</xdr:colOff>
      <xdr:row>19</xdr:row>
      <xdr:rowOff>9525</xdr:rowOff>
    </xdr:to>
    <xdr:pic>
      <xdr:nvPicPr>
        <xdr:cNvPr id="3"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19050" y="1285875"/>
          <a:ext cx="9525" cy="9525"/>
        </a:xfrm>
        <a:prstGeom prst="rect">
          <a:avLst/>
        </a:prstGeom>
        <a:noFill/>
      </xdr:spPr>
    </xdr:pic>
    <xdr:clientData/>
  </xdr:twoCellAnchor>
  <xdr:twoCellAnchor editAs="oneCell">
    <xdr:from>
      <xdr:col>0</xdr:col>
      <xdr:colOff>38100</xdr:colOff>
      <xdr:row>19</xdr:row>
      <xdr:rowOff>0</xdr:rowOff>
    </xdr:from>
    <xdr:to>
      <xdr:col>0</xdr:col>
      <xdr:colOff>47625</xdr:colOff>
      <xdr:row>19</xdr:row>
      <xdr:rowOff>9525</xdr:rowOff>
    </xdr:to>
    <xdr:sp macro="" textlink="">
      <xdr:nvSpPr>
        <xdr:cNvPr id="4" name="AutoShape 1026" descr="https://d.adroll.com/cm/b/out"/>
        <xdr:cNvSpPr>
          <a:spLocks noChangeAspect="1" noChangeArrowheads="1"/>
        </xdr:cNvSpPr>
      </xdr:nvSpPr>
      <xdr:spPr bwMode="auto">
        <a:xfrm>
          <a:off x="38100" y="1285875"/>
          <a:ext cx="9525" cy="9525"/>
        </a:xfrm>
        <a:prstGeom prst="rect">
          <a:avLst/>
        </a:prstGeom>
        <a:noFill/>
      </xdr:spPr>
    </xdr:sp>
    <xdr:clientData/>
  </xdr:twoCellAnchor>
  <xdr:twoCellAnchor editAs="oneCell">
    <xdr:from>
      <xdr:col>0</xdr:col>
      <xdr:colOff>57150</xdr:colOff>
      <xdr:row>19</xdr:row>
      <xdr:rowOff>0</xdr:rowOff>
    </xdr:from>
    <xdr:to>
      <xdr:col>0</xdr:col>
      <xdr:colOff>66675</xdr:colOff>
      <xdr:row>19</xdr:row>
      <xdr:rowOff>9525</xdr:rowOff>
    </xdr:to>
    <xdr:pic>
      <xdr:nvPicPr>
        <xdr:cNvPr id="5"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57150" y="1285875"/>
          <a:ext cx="9525" cy="9525"/>
        </a:xfrm>
        <a:prstGeom prst="rect">
          <a:avLst/>
        </a:prstGeom>
        <a:noFill/>
      </xdr:spPr>
    </xdr:pic>
    <xdr:clientData/>
  </xdr:twoCellAnchor>
  <xdr:twoCellAnchor editAs="oneCell">
    <xdr:from>
      <xdr:col>0</xdr:col>
      <xdr:colOff>76200</xdr:colOff>
      <xdr:row>19</xdr:row>
      <xdr:rowOff>0</xdr:rowOff>
    </xdr:from>
    <xdr:to>
      <xdr:col>0</xdr:col>
      <xdr:colOff>85725</xdr:colOff>
      <xdr:row>19</xdr:row>
      <xdr:rowOff>9525</xdr:rowOff>
    </xdr:to>
    <xdr:pic>
      <xdr:nvPicPr>
        <xdr:cNvPr id="6"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76200" y="1285875"/>
          <a:ext cx="9525" cy="9525"/>
        </a:xfrm>
        <a:prstGeom prst="rect">
          <a:avLst/>
        </a:prstGeom>
        <a:noFill/>
      </xdr:spPr>
    </xdr:pic>
    <xdr:clientData/>
  </xdr:twoCellAnchor>
  <xdr:twoCellAnchor editAs="oneCell">
    <xdr:from>
      <xdr:col>0</xdr:col>
      <xdr:colOff>95250</xdr:colOff>
      <xdr:row>19</xdr:row>
      <xdr:rowOff>0</xdr:rowOff>
    </xdr:from>
    <xdr:to>
      <xdr:col>0</xdr:col>
      <xdr:colOff>104775</xdr:colOff>
      <xdr:row>19</xdr:row>
      <xdr:rowOff>9525</xdr:rowOff>
    </xdr:to>
    <xdr:pic>
      <xdr:nvPicPr>
        <xdr:cNvPr id="7"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95250" y="1285875"/>
          <a:ext cx="9525" cy="9525"/>
        </a:xfrm>
        <a:prstGeom prst="rect">
          <a:avLst/>
        </a:prstGeom>
        <a:noFill/>
      </xdr:spPr>
    </xdr:pic>
    <xdr:clientData/>
  </xdr:twoCellAnchor>
  <xdr:twoCellAnchor editAs="oneCell">
    <xdr:from>
      <xdr:col>0</xdr:col>
      <xdr:colOff>114300</xdr:colOff>
      <xdr:row>19</xdr:row>
      <xdr:rowOff>0</xdr:rowOff>
    </xdr:from>
    <xdr:to>
      <xdr:col>0</xdr:col>
      <xdr:colOff>123825</xdr:colOff>
      <xdr:row>19</xdr:row>
      <xdr:rowOff>9525</xdr:rowOff>
    </xdr:to>
    <xdr:pic>
      <xdr:nvPicPr>
        <xdr:cNvPr id="8"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114300" y="1285875"/>
          <a:ext cx="9525" cy="9525"/>
        </a:xfrm>
        <a:prstGeom prst="rect">
          <a:avLst/>
        </a:prstGeom>
        <a:noFill/>
      </xdr:spPr>
    </xdr:pic>
    <xdr:clientData/>
  </xdr:twoCellAnchor>
  <xdr:twoCellAnchor editAs="oneCell">
    <xdr:from>
      <xdr:col>0</xdr:col>
      <xdr:colOff>133350</xdr:colOff>
      <xdr:row>19</xdr:row>
      <xdr:rowOff>0</xdr:rowOff>
    </xdr:from>
    <xdr:to>
      <xdr:col>0</xdr:col>
      <xdr:colOff>142875</xdr:colOff>
      <xdr:row>19</xdr:row>
      <xdr:rowOff>9525</xdr:rowOff>
    </xdr:to>
    <xdr:pic>
      <xdr:nvPicPr>
        <xdr:cNvPr id="9"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133350" y="1285875"/>
          <a:ext cx="9525" cy="9525"/>
        </a:xfrm>
        <a:prstGeom prst="rect">
          <a:avLst/>
        </a:prstGeom>
        <a:noFill/>
      </xdr:spPr>
    </xdr:pic>
    <xdr:clientData/>
  </xdr:twoCellAnchor>
  <xdr:twoCellAnchor editAs="oneCell">
    <xdr:from>
      <xdr:col>0</xdr:col>
      <xdr:colOff>152400</xdr:colOff>
      <xdr:row>19</xdr:row>
      <xdr:rowOff>0</xdr:rowOff>
    </xdr:from>
    <xdr:to>
      <xdr:col>0</xdr:col>
      <xdr:colOff>161925</xdr:colOff>
      <xdr:row>19</xdr:row>
      <xdr:rowOff>9525</xdr:rowOff>
    </xdr:to>
    <xdr:pic>
      <xdr:nvPicPr>
        <xdr:cNvPr id="10"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152400" y="1285875"/>
          <a:ext cx="9525" cy="9525"/>
        </a:xfrm>
        <a:prstGeom prst="rect">
          <a:avLst/>
        </a:prstGeom>
        <a:noFill/>
      </xdr:spPr>
    </xdr:pic>
    <xdr:clientData/>
  </xdr:twoCellAnchor>
  <xdr:twoCellAnchor editAs="oneCell">
    <xdr:from>
      <xdr:col>0</xdr:col>
      <xdr:colOff>47625</xdr:colOff>
      <xdr:row>0</xdr:row>
      <xdr:rowOff>104775</xdr:rowOff>
    </xdr:from>
    <xdr:to>
      <xdr:col>0</xdr:col>
      <xdr:colOff>304800</xdr:colOff>
      <xdr:row>1</xdr:row>
      <xdr:rowOff>136449</xdr:rowOff>
    </xdr:to>
    <xdr:pic>
      <xdr:nvPicPr>
        <xdr:cNvPr id="16" name="Grafik 15"/>
        <xdr:cNvPicPr>
          <a:picLocks noChangeAspect="1"/>
        </xdr:cNvPicPr>
      </xdr:nvPicPr>
      <xdr:blipFill>
        <a:blip xmlns:r="http://schemas.openxmlformats.org/officeDocument/2006/relationships" r:embed="rId7"/>
        <a:stretch>
          <a:fillRect/>
        </a:stretch>
      </xdr:blipFill>
      <xdr:spPr>
        <a:xfrm>
          <a:off x="47625" y="104775"/>
          <a:ext cx="257175" cy="260274"/>
        </a:xfrm>
        <a:prstGeom prst="rect">
          <a:avLst/>
        </a:prstGeom>
      </xdr:spPr>
    </xdr:pic>
    <xdr:clientData/>
  </xdr:twoCellAnchor>
  <xdr:twoCellAnchor editAs="oneCell">
    <xdr:from>
      <xdr:col>2</xdr:col>
      <xdr:colOff>9525</xdr:colOff>
      <xdr:row>0</xdr:row>
      <xdr:rowOff>66675</xdr:rowOff>
    </xdr:from>
    <xdr:to>
      <xdr:col>4</xdr:col>
      <xdr:colOff>9525</xdr:colOff>
      <xdr:row>2</xdr:row>
      <xdr:rowOff>19050</xdr:rowOff>
    </xdr:to>
    <xdr:pic>
      <xdr:nvPicPr>
        <xdr:cNvPr id="17" name="Grafik 16"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3381375" y="66675"/>
          <a:ext cx="1095375" cy="323850"/>
        </a:xfrm>
        <a:prstGeom prst="rect">
          <a:avLst/>
        </a:prstGeom>
        <a:noFill/>
        <a:ln>
          <a:noFill/>
        </a:ln>
      </xdr:spPr>
    </xdr:pic>
    <xdr:clientData/>
  </xdr:twoCellAnchor>
  <xdr:oneCellAnchor>
    <xdr:from>
      <xdr:col>35</xdr:col>
      <xdr:colOff>0</xdr:colOff>
      <xdr:row>19</xdr:row>
      <xdr:rowOff>0</xdr:rowOff>
    </xdr:from>
    <xdr:ext cx="9525" cy="9525"/>
    <xdr:pic>
      <xdr:nvPicPr>
        <xdr:cNvPr id="18"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0" y="1295400"/>
          <a:ext cx="9525" cy="9525"/>
        </a:xfrm>
        <a:prstGeom prst="rect">
          <a:avLst/>
        </a:prstGeom>
        <a:noFill/>
      </xdr:spPr>
    </xdr:pic>
    <xdr:clientData/>
  </xdr:oneCellAnchor>
  <xdr:oneCellAnchor>
    <xdr:from>
      <xdr:col>35</xdr:col>
      <xdr:colOff>19050</xdr:colOff>
      <xdr:row>19</xdr:row>
      <xdr:rowOff>0</xdr:rowOff>
    </xdr:from>
    <xdr:ext cx="9525" cy="9525"/>
    <xdr:pic>
      <xdr:nvPicPr>
        <xdr:cNvPr id="19"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19050" y="1295400"/>
          <a:ext cx="9525" cy="9525"/>
        </a:xfrm>
        <a:prstGeom prst="rect">
          <a:avLst/>
        </a:prstGeom>
        <a:noFill/>
      </xdr:spPr>
    </xdr:pic>
    <xdr:clientData/>
  </xdr:oneCellAnchor>
  <xdr:oneCellAnchor>
    <xdr:from>
      <xdr:col>35</xdr:col>
      <xdr:colOff>38100</xdr:colOff>
      <xdr:row>19</xdr:row>
      <xdr:rowOff>0</xdr:rowOff>
    </xdr:from>
    <xdr:ext cx="9525" cy="9525"/>
    <xdr:sp macro="" textlink="">
      <xdr:nvSpPr>
        <xdr:cNvPr id="20" name="AutoShape 1026" descr="https://d.adroll.com/cm/b/out"/>
        <xdr:cNvSpPr>
          <a:spLocks noChangeAspect="1" noChangeArrowheads="1"/>
        </xdr:cNvSpPr>
      </xdr:nvSpPr>
      <xdr:spPr bwMode="auto">
        <a:xfrm>
          <a:off x="38100" y="1295400"/>
          <a:ext cx="9525" cy="9525"/>
        </a:xfrm>
        <a:prstGeom prst="rect">
          <a:avLst/>
        </a:prstGeom>
        <a:noFill/>
      </xdr:spPr>
    </xdr:sp>
    <xdr:clientData/>
  </xdr:oneCellAnchor>
  <xdr:oneCellAnchor>
    <xdr:from>
      <xdr:col>35</xdr:col>
      <xdr:colOff>57150</xdr:colOff>
      <xdr:row>19</xdr:row>
      <xdr:rowOff>0</xdr:rowOff>
    </xdr:from>
    <xdr:ext cx="9525" cy="9525"/>
    <xdr:pic>
      <xdr:nvPicPr>
        <xdr:cNvPr id="21"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57150" y="1295400"/>
          <a:ext cx="9525" cy="9525"/>
        </a:xfrm>
        <a:prstGeom prst="rect">
          <a:avLst/>
        </a:prstGeom>
        <a:noFill/>
      </xdr:spPr>
    </xdr:pic>
    <xdr:clientData/>
  </xdr:oneCellAnchor>
  <xdr:oneCellAnchor>
    <xdr:from>
      <xdr:col>35</xdr:col>
      <xdr:colOff>76200</xdr:colOff>
      <xdr:row>19</xdr:row>
      <xdr:rowOff>0</xdr:rowOff>
    </xdr:from>
    <xdr:ext cx="9525" cy="9525"/>
    <xdr:pic>
      <xdr:nvPicPr>
        <xdr:cNvPr id="22"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76200" y="1295400"/>
          <a:ext cx="9525" cy="9525"/>
        </a:xfrm>
        <a:prstGeom prst="rect">
          <a:avLst/>
        </a:prstGeom>
        <a:noFill/>
      </xdr:spPr>
    </xdr:pic>
    <xdr:clientData/>
  </xdr:oneCellAnchor>
  <xdr:oneCellAnchor>
    <xdr:from>
      <xdr:col>35</xdr:col>
      <xdr:colOff>95250</xdr:colOff>
      <xdr:row>19</xdr:row>
      <xdr:rowOff>0</xdr:rowOff>
    </xdr:from>
    <xdr:ext cx="9525" cy="9525"/>
    <xdr:pic>
      <xdr:nvPicPr>
        <xdr:cNvPr id="23"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95250" y="1295400"/>
          <a:ext cx="9525" cy="9525"/>
        </a:xfrm>
        <a:prstGeom prst="rect">
          <a:avLst/>
        </a:prstGeom>
        <a:noFill/>
      </xdr:spPr>
    </xdr:pic>
    <xdr:clientData/>
  </xdr:oneCellAnchor>
  <xdr:oneCellAnchor>
    <xdr:from>
      <xdr:col>35</xdr:col>
      <xdr:colOff>114300</xdr:colOff>
      <xdr:row>19</xdr:row>
      <xdr:rowOff>0</xdr:rowOff>
    </xdr:from>
    <xdr:ext cx="9525" cy="9525"/>
    <xdr:pic>
      <xdr:nvPicPr>
        <xdr:cNvPr id="24"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114300" y="1295400"/>
          <a:ext cx="9525" cy="9525"/>
        </a:xfrm>
        <a:prstGeom prst="rect">
          <a:avLst/>
        </a:prstGeom>
        <a:noFill/>
      </xdr:spPr>
    </xdr:pic>
    <xdr:clientData/>
  </xdr:oneCellAnchor>
  <xdr:oneCellAnchor>
    <xdr:from>
      <xdr:col>35</xdr:col>
      <xdr:colOff>133350</xdr:colOff>
      <xdr:row>19</xdr:row>
      <xdr:rowOff>0</xdr:rowOff>
    </xdr:from>
    <xdr:ext cx="9525" cy="9525"/>
    <xdr:pic>
      <xdr:nvPicPr>
        <xdr:cNvPr id="25"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133350" y="1295400"/>
          <a:ext cx="9525" cy="9525"/>
        </a:xfrm>
        <a:prstGeom prst="rect">
          <a:avLst/>
        </a:prstGeom>
        <a:noFill/>
      </xdr:spPr>
    </xdr:pic>
    <xdr:clientData/>
  </xdr:oneCellAnchor>
  <xdr:oneCellAnchor>
    <xdr:from>
      <xdr:col>35</xdr:col>
      <xdr:colOff>152400</xdr:colOff>
      <xdr:row>19</xdr:row>
      <xdr:rowOff>0</xdr:rowOff>
    </xdr:from>
    <xdr:ext cx="9525" cy="9525"/>
    <xdr:pic>
      <xdr:nvPicPr>
        <xdr:cNvPr id="26"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152400" y="1295400"/>
          <a:ext cx="9525" cy="9525"/>
        </a:xfrm>
        <a:prstGeom prst="rect">
          <a:avLst/>
        </a:prstGeom>
        <a:noFill/>
      </xdr:spPr>
    </xdr:pic>
    <xdr:clientData/>
  </xdr:oneCellAnchor>
  <xdr:oneCellAnchor>
    <xdr:from>
      <xdr:col>35</xdr:col>
      <xdr:colOff>47625</xdr:colOff>
      <xdr:row>0</xdr:row>
      <xdr:rowOff>104775</xdr:rowOff>
    </xdr:from>
    <xdr:ext cx="257175" cy="260274"/>
    <xdr:pic>
      <xdr:nvPicPr>
        <xdr:cNvPr id="27" name="Grafik 26"/>
        <xdr:cNvPicPr>
          <a:picLocks noChangeAspect="1"/>
        </xdr:cNvPicPr>
      </xdr:nvPicPr>
      <xdr:blipFill>
        <a:blip xmlns:r="http://schemas.openxmlformats.org/officeDocument/2006/relationships" r:embed="rId7"/>
        <a:stretch>
          <a:fillRect/>
        </a:stretch>
      </xdr:blipFill>
      <xdr:spPr>
        <a:xfrm>
          <a:off x="47625" y="104775"/>
          <a:ext cx="257175" cy="260274"/>
        </a:xfrm>
        <a:prstGeom prst="rect">
          <a:avLst/>
        </a:prstGeom>
      </xdr:spPr>
    </xdr:pic>
    <xdr:clientData/>
  </xdr:oneCellAnchor>
  <xdr:oneCellAnchor>
    <xdr:from>
      <xdr:col>37</xdr:col>
      <xdr:colOff>9525</xdr:colOff>
      <xdr:row>0</xdr:row>
      <xdr:rowOff>66675</xdr:rowOff>
    </xdr:from>
    <xdr:ext cx="1095375" cy="323850"/>
    <xdr:pic>
      <xdr:nvPicPr>
        <xdr:cNvPr id="28" name="Grafik 27"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3381375" y="66675"/>
          <a:ext cx="1095375" cy="323850"/>
        </a:xfrm>
        <a:prstGeom prst="rect">
          <a:avLst/>
        </a:prstGeom>
        <a:noFill/>
        <a:ln>
          <a:noFill/>
        </a:ln>
      </xdr:spPr>
    </xdr:pic>
    <xdr:clientData/>
  </xdr:oneCellAnchor>
  <xdr:oneCellAnchor>
    <xdr:from>
      <xdr:col>70</xdr:col>
      <xdr:colOff>0</xdr:colOff>
      <xdr:row>19</xdr:row>
      <xdr:rowOff>0</xdr:rowOff>
    </xdr:from>
    <xdr:ext cx="9525" cy="9525"/>
    <xdr:pic>
      <xdr:nvPicPr>
        <xdr:cNvPr id="29"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20983575" y="1295400"/>
          <a:ext cx="9525" cy="9525"/>
        </a:xfrm>
        <a:prstGeom prst="rect">
          <a:avLst/>
        </a:prstGeom>
        <a:noFill/>
      </xdr:spPr>
    </xdr:pic>
    <xdr:clientData/>
  </xdr:oneCellAnchor>
  <xdr:oneCellAnchor>
    <xdr:from>
      <xdr:col>70</xdr:col>
      <xdr:colOff>19050</xdr:colOff>
      <xdr:row>19</xdr:row>
      <xdr:rowOff>0</xdr:rowOff>
    </xdr:from>
    <xdr:ext cx="9525" cy="9525"/>
    <xdr:pic>
      <xdr:nvPicPr>
        <xdr:cNvPr id="30"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21002625" y="1295400"/>
          <a:ext cx="9525" cy="9525"/>
        </a:xfrm>
        <a:prstGeom prst="rect">
          <a:avLst/>
        </a:prstGeom>
        <a:noFill/>
      </xdr:spPr>
    </xdr:pic>
    <xdr:clientData/>
  </xdr:oneCellAnchor>
  <xdr:oneCellAnchor>
    <xdr:from>
      <xdr:col>70</xdr:col>
      <xdr:colOff>38100</xdr:colOff>
      <xdr:row>19</xdr:row>
      <xdr:rowOff>0</xdr:rowOff>
    </xdr:from>
    <xdr:ext cx="9525" cy="9525"/>
    <xdr:sp macro="" textlink="">
      <xdr:nvSpPr>
        <xdr:cNvPr id="31" name="AutoShape 1026" descr="https://d.adroll.com/cm/b/out"/>
        <xdr:cNvSpPr>
          <a:spLocks noChangeAspect="1" noChangeArrowheads="1"/>
        </xdr:cNvSpPr>
      </xdr:nvSpPr>
      <xdr:spPr bwMode="auto">
        <a:xfrm>
          <a:off x="21021675" y="1295400"/>
          <a:ext cx="9525" cy="9525"/>
        </a:xfrm>
        <a:prstGeom prst="rect">
          <a:avLst/>
        </a:prstGeom>
        <a:noFill/>
      </xdr:spPr>
    </xdr:sp>
    <xdr:clientData/>
  </xdr:oneCellAnchor>
  <xdr:oneCellAnchor>
    <xdr:from>
      <xdr:col>70</xdr:col>
      <xdr:colOff>57150</xdr:colOff>
      <xdr:row>19</xdr:row>
      <xdr:rowOff>0</xdr:rowOff>
    </xdr:from>
    <xdr:ext cx="9525" cy="9525"/>
    <xdr:pic>
      <xdr:nvPicPr>
        <xdr:cNvPr id="32"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21040725" y="1295400"/>
          <a:ext cx="9525" cy="9525"/>
        </a:xfrm>
        <a:prstGeom prst="rect">
          <a:avLst/>
        </a:prstGeom>
        <a:noFill/>
      </xdr:spPr>
    </xdr:pic>
    <xdr:clientData/>
  </xdr:oneCellAnchor>
  <xdr:oneCellAnchor>
    <xdr:from>
      <xdr:col>70</xdr:col>
      <xdr:colOff>76200</xdr:colOff>
      <xdr:row>19</xdr:row>
      <xdr:rowOff>0</xdr:rowOff>
    </xdr:from>
    <xdr:ext cx="9525" cy="9525"/>
    <xdr:pic>
      <xdr:nvPicPr>
        <xdr:cNvPr id="33"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21059775" y="1295400"/>
          <a:ext cx="9525" cy="9525"/>
        </a:xfrm>
        <a:prstGeom prst="rect">
          <a:avLst/>
        </a:prstGeom>
        <a:noFill/>
      </xdr:spPr>
    </xdr:pic>
    <xdr:clientData/>
  </xdr:oneCellAnchor>
  <xdr:oneCellAnchor>
    <xdr:from>
      <xdr:col>70</xdr:col>
      <xdr:colOff>95250</xdr:colOff>
      <xdr:row>19</xdr:row>
      <xdr:rowOff>0</xdr:rowOff>
    </xdr:from>
    <xdr:ext cx="9525" cy="9525"/>
    <xdr:pic>
      <xdr:nvPicPr>
        <xdr:cNvPr id="34"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21078825" y="1295400"/>
          <a:ext cx="9525" cy="9525"/>
        </a:xfrm>
        <a:prstGeom prst="rect">
          <a:avLst/>
        </a:prstGeom>
        <a:noFill/>
      </xdr:spPr>
    </xdr:pic>
    <xdr:clientData/>
  </xdr:oneCellAnchor>
  <xdr:oneCellAnchor>
    <xdr:from>
      <xdr:col>70</xdr:col>
      <xdr:colOff>114300</xdr:colOff>
      <xdr:row>19</xdr:row>
      <xdr:rowOff>0</xdr:rowOff>
    </xdr:from>
    <xdr:ext cx="9525" cy="9525"/>
    <xdr:pic>
      <xdr:nvPicPr>
        <xdr:cNvPr id="35"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21097875" y="1295400"/>
          <a:ext cx="9525" cy="9525"/>
        </a:xfrm>
        <a:prstGeom prst="rect">
          <a:avLst/>
        </a:prstGeom>
        <a:noFill/>
      </xdr:spPr>
    </xdr:pic>
    <xdr:clientData/>
  </xdr:oneCellAnchor>
  <xdr:oneCellAnchor>
    <xdr:from>
      <xdr:col>70</xdr:col>
      <xdr:colOff>133350</xdr:colOff>
      <xdr:row>19</xdr:row>
      <xdr:rowOff>0</xdr:rowOff>
    </xdr:from>
    <xdr:ext cx="9525" cy="9525"/>
    <xdr:pic>
      <xdr:nvPicPr>
        <xdr:cNvPr id="36"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21116925" y="1295400"/>
          <a:ext cx="9525" cy="9525"/>
        </a:xfrm>
        <a:prstGeom prst="rect">
          <a:avLst/>
        </a:prstGeom>
        <a:noFill/>
      </xdr:spPr>
    </xdr:pic>
    <xdr:clientData/>
  </xdr:oneCellAnchor>
  <xdr:oneCellAnchor>
    <xdr:from>
      <xdr:col>70</xdr:col>
      <xdr:colOff>152400</xdr:colOff>
      <xdr:row>19</xdr:row>
      <xdr:rowOff>0</xdr:rowOff>
    </xdr:from>
    <xdr:ext cx="9525" cy="9525"/>
    <xdr:pic>
      <xdr:nvPicPr>
        <xdr:cNvPr id="37"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21135975" y="1295400"/>
          <a:ext cx="9525" cy="9525"/>
        </a:xfrm>
        <a:prstGeom prst="rect">
          <a:avLst/>
        </a:prstGeom>
        <a:noFill/>
      </xdr:spPr>
    </xdr:pic>
    <xdr:clientData/>
  </xdr:oneCellAnchor>
  <xdr:oneCellAnchor>
    <xdr:from>
      <xdr:col>70</xdr:col>
      <xdr:colOff>47625</xdr:colOff>
      <xdr:row>0</xdr:row>
      <xdr:rowOff>104775</xdr:rowOff>
    </xdr:from>
    <xdr:ext cx="257175" cy="260274"/>
    <xdr:pic>
      <xdr:nvPicPr>
        <xdr:cNvPr id="38" name="Grafik 37"/>
        <xdr:cNvPicPr>
          <a:picLocks noChangeAspect="1"/>
        </xdr:cNvPicPr>
      </xdr:nvPicPr>
      <xdr:blipFill>
        <a:blip xmlns:r="http://schemas.openxmlformats.org/officeDocument/2006/relationships" r:embed="rId7"/>
        <a:stretch>
          <a:fillRect/>
        </a:stretch>
      </xdr:blipFill>
      <xdr:spPr>
        <a:xfrm>
          <a:off x="21031200" y="104775"/>
          <a:ext cx="257175" cy="260274"/>
        </a:xfrm>
        <a:prstGeom prst="rect">
          <a:avLst/>
        </a:prstGeom>
      </xdr:spPr>
    </xdr:pic>
    <xdr:clientData/>
  </xdr:oneCellAnchor>
  <xdr:oneCellAnchor>
    <xdr:from>
      <xdr:col>72</xdr:col>
      <xdr:colOff>9525</xdr:colOff>
      <xdr:row>0</xdr:row>
      <xdr:rowOff>66675</xdr:rowOff>
    </xdr:from>
    <xdr:ext cx="1095375" cy="323850"/>
    <xdr:pic>
      <xdr:nvPicPr>
        <xdr:cNvPr id="39" name="Grafik 38"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24364950" y="66675"/>
          <a:ext cx="1095375" cy="323850"/>
        </a:xfrm>
        <a:prstGeom prst="rect">
          <a:avLst/>
        </a:prstGeom>
        <a:noFill/>
        <a:ln>
          <a:noFill/>
        </a:ln>
      </xdr:spPr>
    </xdr:pic>
    <xdr:clientData/>
  </xdr:oneCellAnchor>
  <xdr:oneCellAnchor>
    <xdr:from>
      <xdr:col>105</xdr:col>
      <xdr:colOff>0</xdr:colOff>
      <xdr:row>19</xdr:row>
      <xdr:rowOff>0</xdr:rowOff>
    </xdr:from>
    <xdr:ext cx="9525" cy="9525"/>
    <xdr:pic>
      <xdr:nvPicPr>
        <xdr:cNvPr id="40"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20983575" y="1295400"/>
          <a:ext cx="9525" cy="9525"/>
        </a:xfrm>
        <a:prstGeom prst="rect">
          <a:avLst/>
        </a:prstGeom>
        <a:noFill/>
      </xdr:spPr>
    </xdr:pic>
    <xdr:clientData/>
  </xdr:oneCellAnchor>
  <xdr:oneCellAnchor>
    <xdr:from>
      <xdr:col>105</xdr:col>
      <xdr:colOff>19050</xdr:colOff>
      <xdr:row>19</xdr:row>
      <xdr:rowOff>0</xdr:rowOff>
    </xdr:from>
    <xdr:ext cx="9525" cy="9525"/>
    <xdr:pic>
      <xdr:nvPicPr>
        <xdr:cNvPr id="41"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21002625" y="1295400"/>
          <a:ext cx="9525" cy="9525"/>
        </a:xfrm>
        <a:prstGeom prst="rect">
          <a:avLst/>
        </a:prstGeom>
        <a:noFill/>
      </xdr:spPr>
    </xdr:pic>
    <xdr:clientData/>
  </xdr:oneCellAnchor>
  <xdr:oneCellAnchor>
    <xdr:from>
      <xdr:col>105</xdr:col>
      <xdr:colOff>38100</xdr:colOff>
      <xdr:row>19</xdr:row>
      <xdr:rowOff>0</xdr:rowOff>
    </xdr:from>
    <xdr:ext cx="9525" cy="9525"/>
    <xdr:sp macro="" textlink="">
      <xdr:nvSpPr>
        <xdr:cNvPr id="42" name="AutoShape 1026" descr="https://d.adroll.com/cm/b/out"/>
        <xdr:cNvSpPr>
          <a:spLocks noChangeAspect="1" noChangeArrowheads="1"/>
        </xdr:cNvSpPr>
      </xdr:nvSpPr>
      <xdr:spPr bwMode="auto">
        <a:xfrm>
          <a:off x="21021675" y="1295400"/>
          <a:ext cx="9525" cy="9525"/>
        </a:xfrm>
        <a:prstGeom prst="rect">
          <a:avLst/>
        </a:prstGeom>
        <a:noFill/>
      </xdr:spPr>
    </xdr:sp>
    <xdr:clientData/>
  </xdr:oneCellAnchor>
  <xdr:oneCellAnchor>
    <xdr:from>
      <xdr:col>105</xdr:col>
      <xdr:colOff>57150</xdr:colOff>
      <xdr:row>19</xdr:row>
      <xdr:rowOff>0</xdr:rowOff>
    </xdr:from>
    <xdr:ext cx="9525" cy="9525"/>
    <xdr:pic>
      <xdr:nvPicPr>
        <xdr:cNvPr id="43"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21040725" y="1295400"/>
          <a:ext cx="9525" cy="9525"/>
        </a:xfrm>
        <a:prstGeom prst="rect">
          <a:avLst/>
        </a:prstGeom>
        <a:noFill/>
      </xdr:spPr>
    </xdr:pic>
    <xdr:clientData/>
  </xdr:oneCellAnchor>
  <xdr:oneCellAnchor>
    <xdr:from>
      <xdr:col>105</xdr:col>
      <xdr:colOff>76200</xdr:colOff>
      <xdr:row>19</xdr:row>
      <xdr:rowOff>0</xdr:rowOff>
    </xdr:from>
    <xdr:ext cx="9525" cy="9525"/>
    <xdr:pic>
      <xdr:nvPicPr>
        <xdr:cNvPr id="44"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21059775" y="1295400"/>
          <a:ext cx="9525" cy="9525"/>
        </a:xfrm>
        <a:prstGeom prst="rect">
          <a:avLst/>
        </a:prstGeom>
        <a:noFill/>
      </xdr:spPr>
    </xdr:pic>
    <xdr:clientData/>
  </xdr:oneCellAnchor>
  <xdr:oneCellAnchor>
    <xdr:from>
      <xdr:col>105</xdr:col>
      <xdr:colOff>95250</xdr:colOff>
      <xdr:row>19</xdr:row>
      <xdr:rowOff>0</xdr:rowOff>
    </xdr:from>
    <xdr:ext cx="9525" cy="9525"/>
    <xdr:pic>
      <xdr:nvPicPr>
        <xdr:cNvPr id="45"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21078825" y="1295400"/>
          <a:ext cx="9525" cy="9525"/>
        </a:xfrm>
        <a:prstGeom prst="rect">
          <a:avLst/>
        </a:prstGeom>
        <a:noFill/>
      </xdr:spPr>
    </xdr:pic>
    <xdr:clientData/>
  </xdr:oneCellAnchor>
  <xdr:oneCellAnchor>
    <xdr:from>
      <xdr:col>105</xdr:col>
      <xdr:colOff>114300</xdr:colOff>
      <xdr:row>19</xdr:row>
      <xdr:rowOff>0</xdr:rowOff>
    </xdr:from>
    <xdr:ext cx="9525" cy="9525"/>
    <xdr:pic>
      <xdr:nvPicPr>
        <xdr:cNvPr id="46"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21097875" y="1295400"/>
          <a:ext cx="9525" cy="9525"/>
        </a:xfrm>
        <a:prstGeom prst="rect">
          <a:avLst/>
        </a:prstGeom>
        <a:noFill/>
      </xdr:spPr>
    </xdr:pic>
    <xdr:clientData/>
  </xdr:oneCellAnchor>
  <xdr:oneCellAnchor>
    <xdr:from>
      <xdr:col>105</xdr:col>
      <xdr:colOff>133350</xdr:colOff>
      <xdr:row>19</xdr:row>
      <xdr:rowOff>0</xdr:rowOff>
    </xdr:from>
    <xdr:ext cx="9525" cy="9525"/>
    <xdr:pic>
      <xdr:nvPicPr>
        <xdr:cNvPr id="47"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21116925" y="1295400"/>
          <a:ext cx="9525" cy="9525"/>
        </a:xfrm>
        <a:prstGeom prst="rect">
          <a:avLst/>
        </a:prstGeom>
        <a:noFill/>
      </xdr:spPr>
    </xdr:pic>
    <xdr:clientData/>
  </xdr:oneCellAnchor>
  <xdr:oneCellAnchor>
    <xdr:from>
      <xdr:col>105</xdr:col>
      <xdr:colOff>152400</xdr:colOff>
      <xdr:row>19</xdr:row>
      <xdr:rowOff>0</xdr:rowOff>
    </xdr:from>
    <xdr:ext cx="9525" cy="9525"/>
    <xdr:pic>
      <xdr:nvPicPr>
        <xdr:cNvPr id="48"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21135975" y="1295400"/>
          <a:ext cx="9525" cy="9525"/>
        </a:xfrm>
        <a:prstGeom prst="rect">
          <a:avLst/>
        </a:prstGeom>
        <a:noFill/>
      </xdr:spPr>
    </xdr:pic>
    <xdr:clientData/>
  </xdr:oneCellAnchor>
  <xdr:oneCellAnchor>
    <xdr:from>
      <xdr:col>105</xdr:col>
      <xdr:colOff>47625</xdr:colOff>
      <xdr:row>0</xdr:row>
      <xdr:rowOff>104775</xdr:rowOff>
    </xdr:from>
    <xdr:ext cx="257175" cy="260274"/>
    <xdr:pic>
      <xdr:nvPicPr>
        <xdr:cNvPr id="49" name="Grafik 48"/>
        <xdr:cNvPicPr>
          <a:picLocks noChangeAspect="1"/>
        </xdr:cNvPicPr>
      </xdr:nvPicPr>
      <xdr:blipFill>
        <a:blip xmlns:r="http://schemas.openxmlformats.org/officeDocument/2006/relationships" r:embed="rId7"/>
        <a:stretch>
          <a:fillRect/>
        </a:stretch>
      </xdr:blipFill>
      <xdr:spPr>
        <a:xfrm>
          <a:off x="21031200" y="104775"/>
          <a:ext cx="257175" cy="260274"/>
        </a:xfrm>
        <a:prstGeom prst="rect">
          <a:avLst/>
        </a:prstGeom>
      </xdr:spPr>
    </xdr:pic>
    <xdr:clientData/>
  </xdr:oneCellAnchor>
  <xdr:oneCellAnchor>
    <xdr:from>
      <xdr:col>107</xdr:col>
      <xdr:colOff>9525</xdr:colOff>
      <xdr:row>0</xdr:row>
      <xdr:rowOff>66675</xdr:rowOff>
    </xdr:from>
    <xdr:ext cx="1095375" cy="323850"/>
    <xdr:pic>
      <xdr:nvPicPr>
        <xdr:cNvPr id="50" name="Grafik 49"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24364950" y="66675"/>
          <a:ext cx="1095375" cy="323850"/>
        </a:xfrm>
        <a:prstGeom prst="rect">
          <a:avLst/>
        </a:prstGeom>
        <a:noFill/>
        <a:ln>
          <a:noFill/>
        </a:ln>
      </xdr:spPr>
    </xdr:pic>
    <xdr:clientData/>
  </xdr:oneCellAnchor>
  <xdr:oneCellAnchor>
    <xdr:from>
      <xdr:col>140</xdr:col>
      <xdr:colOff>0</xdr:colOff>
      <xdr:row>19</xdr:row>
      <xdr:rowOff>0</xdr:rowOff>
    </xdr:from>
    <xdr:ext cx="9525" cy="9525"/>
    <xdr:pic>
      <xdr:nvPicPr>
        <xdr:cNvPr id="51"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20983575" y="1295400"/>
          <a:ext cx="9525" cy="9525"/>
        </a:xfrm>
        <a:prstGeom prst="rect">
          <a:avLst/>
        </a:prstGeom>
        <a:noFill/>
      </xdr:spPr>
    </xdr:pic>
    <xdr:clientData/>
  </xdr:oneCellAnchor>
  <xdr:oneCellAnchor>
    <xdr:from>
      <xdr:col>140</xdr:col>
      <xdr:colOff>19050</xdr:colOff>
      <xdr:row>19</xdr:row>
      <xdr:rowOff>0</xdr:rowOff>
    </xdr:from>
    <xdr:ext cx="9525" cy="9525"/>
    <xdr:pic>
      <xdr:nvPicPr>
        <xdr:cNvPr id="52"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21002625" y="1295400"/>
          <a:ext cx="9525" cy="9525"/>
        </a:xfrm>
        <a:prstGeom prst="rect">
          <a:avLst/>
        </a:prstGeom>
        <a:noFill/>
      </xdr:spPr>
    </xdr:pic>
    <xdr:clientData/>
  </xdr:oneCellAnchor>
  <xdr:oneCellAnchor>
    <xdr:from>
      <xdr:col>140</xdr:col>
      <xdr:colOff>38100</xdr:colOff>
      <xdr:row>19</xdr:row>
      <xdr:rowOff>0</xdr:rowOff>
    </xdr:from>
    <xdr:ext cx="9525" cy="9525"/>
    <xdr:sp macro="" textlink="">
      <xdr:nvSpPr>
        <xdr:cNvPr id="53" name="AutoShape 1026" descr="https://d.adroll.com/cm/b/out"/>
        <xdr:cNvSpPr>
          <a:spLocks noChangeAspect="1" noChangeArrowheads="1"/>
        </xdr:cNvSpPr>
      </xdr:nvSpPr>
      <xdr:spPr bwMode="auto">
        <a:xfrm>
          <a:off x="21021675" y="1295400"/>
          <a:ext cx="9525" cy="9525"/>
        </a:xfrm>
        <a:prstGeom prst="rect">
          <a:avLst/>
        </a:prstGeom>
        <a:noFill/>
      </xdr:spPr>
    </xdr:sp>
    <xdr:clientData/>
  </xdr:oneCellAnchor>
  <xdr:oneCellAnchor>
    <xdr:from>
      <xdr:col>140</xdr:col>
      <xdr:colOff>57150</xdr:colOff>
      <xdr:row>19</xdr:row>
      <xdr:rowOff>0</xdr:rowOff>
    </xdr:from>
    <xdr:ext cx="9525" cy="9525"/>
    <xdr:pic>
      <xdr:nvPicPr>
        <xdr:cNvPr id="54"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21040725" y="1295400"/>
          <a:ext cx="9525" cy="9525"/>
        </a:xfrm>
        <a:prstGeom prst="rect">
          <a:avLst/>
        </a:prstGeom>
        <a:noFill/>
      </xdr:spPr>
    </xdr:pic>
    <xdr:clientData/>
  </xdr:oneCellAnchor>
  <xdr:oneCellAnchor>
    <xdr:from>
      <xdr:col>140</xdr:col>
      <xdr:colOff>76200</xdr:colOff>
      <xdr:row>19</xdr:row>
      <xdr:rowOff>0</xdr:rowOff>
    </xdr:from>
    <xdr:ext cx="9525" cy="9525"/>
    <xdr:pic>
      <xdr:nvPicPr>
        <xdr:cNvPr id="55"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21059775" y="1295400"/>
          <a:ext cx="9525" cy="9525"/>
        </a:xfrm>
        <a:prstGeom prst="rect">
          <a:avLst/>
        </a:prstGeom>
        <a:noFill/>
      </xdr:spPr>
    </xdr:pic>
    <xdr:clientData/>
  </xdr:oneCellAnchor>
  <xdr:oneCellAnchor>
    <xdr:from>
      <xdr:col>140</xdr:col>
      <xdr:colOff>95250</xdr:colOff>
      <xdr:row>19</xdr:row>
      <xdr:rowOff>0</xdr:rowOff>
    </xdr:from>
    <xdr:ext cx="9525" cy="9525"/>
    <xdr:pic>
      <xdr:nvPicPr>
        <xdr:cNvPr id="56"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21078825" y="1295400"/>
          <a:ext cx="9525" cy="9525"/>
        </a:xfrm>
        <a:prstGeom prst="rect">
          <a:avLst/>
        </a:prstGeom>
        <a:noFill/>
      </xdr:spPr>
    </xdr:pic>
    <xdr:clientData/>
  </xdr:oneCellAnchor>
  <xdr:oneCellAnchor>
    <xdr:from>
      <xdr:col>140</xdr:col>
      <xdr:colOff>114300</xdr:colOff>
      <xdr:row>19</xdr:row>
      <xdr:rowOff>0</xdr:rowOff>
    </xdr:from>
    <xdr:ext cx="9525" cy="9525"/>
    <xdr:pic>
      <xdr:nvPicPr>
        <xdr:cNvPr id="57"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21097875" y="1295400"/>
          <a:ext cx="9525" cy="9525"/>
        </a:xfrm>
        <a:prstGeom prst="rect">
          <a:avLst/>
        </a:prstGeom>
        <a:noFill/>
      </xdr:spPr>
    </xdr:pic>
    <xdr:clientData/>
  </xdr:oneCellAnchor>
  <xdr:oneCellAnchor>
    <xdr:from>
      <xdr:col>140</xdr:col>
      <xdr:colOff>133350</xdr:colOff>
      <xdr:row>19</xdr:row>
      <xdr:rowOff>0</xdr:rowOff>
    </xdr:from>
    <xdr:ext cx="9525" cy="9525"/>
    <xdr:pic>
      <xdr:nvPicPr>
        <xdr:cNvPr id="58"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21116925" y="1295400"/>
          <a:ext cx="9525" cy="9525"/>
        </a:xfrm>
        <a:prstGeom prst="rect">
          <a:avLst/>
        </a:prstGeom>
        <a:noFill/>
      </xdr:spPr>
    </xdr:pic>
    <xdr:clientData/>
  </xdr:oneCellAnchor>
  <xdr:oneCellAnchor>
    <xdr:from>
      <xdr:col>140</xdr:col>
      <xdr:colOff>152400</xdr:colOff>
      <xdr:row>19</xdr:row>
      <xdr:rowOff>0</xdr:rowOff>
    </xdr:from>
    <xdr:ext cx="9525" cy="9525"/>
    <xdr:pic>
      <xdr:nvPicPr>
        <xdr:cNvPr id="59"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21135975" y="1295400"/>
          <a:ext cx="9525" cy="9525"/>
        </a:xfrm>
        <a:prstGeom prst="rect">
          <a:avLst/>
        </a:prstGeom>
        <a:noFill/>
      </xdr:spPr>
    </xdr:pic>
    <xdr:clientData/>
  </xdr:oneCellAnchor>
  <xdr:oneCellAnchor>
    <xdr:from>
      <xdr:col>140</xdr:col>
      <xdr:colOff>47625</xdr:colOff>
      <xdr:row>0</xdr:row>
      <xdr:rowOff>104775</xdr:rowOff>
    </xdr:from>
    <xdr:ext cx="257175" cy="260274"/>
    <xdr:pic>
      <xdr:nvPicPr>
        <xdr:cNvPr id="60" name="Grafik 59"/>
        <xdr:cNvPicPr>
          <a:picLocks noChangeAspect="1"/>
        </xdr:cNvPicPr>
      </xdr:nvPicPr>
      <xdr:blipFill>
        <a:blip xmlns:r="http://schemas.openxmlformats.org/officeDocument/2006/relationships" r:embed="rId7"/>
        <a:stretch>
          <a:fillRect/>
        </a:stretch>
      </xdr:blipFill>
      <xdr:spPr>
        <a:xfrm>
          <a:off x="21031200" y="104775"/>
          <a:ext cx="257175" cy="260274"/>
        </a:xfrm>
        <a:prstGeom prst="rect">
          <a:avLst/>
        </a:prstGeom>
      </xdr:spPr>
    </xdr:pic>
    <xdr:clientData/>
  </xdr:oneCellAnchor>
  <xdr:oneCellAnchor>
    <xdr:from>
      <xdr:col>142</xdr:col>
      <xdr:colOff>9525</xdr:colOff>
      <xdr:row>0</xdr:row>
      <xdr:rowOff>66675</xdr:rowOff>
    </xdr:from>
    <xdr:ext cx="1095375" cy="323850"/>
    <xdr:pic>
      <xdr:nvPicPr>
        <xdr:cNvPr id="61" name="Grafik 60"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24364950" y="66675"/>
          <a:ext cx="1095375" cy="323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22</xdr:col>
      <xdr:colOff>9525</xdr:colOff>
      <xdr:row>38</xdr:row>
      <xdr:rowOff>47625</xdr:rowOff>
    </xdr:from>
    <xdr:to>
      <xdr:col>29</xdr:col>
      <xdr:colOff>0</xdr:colOff>
      <xdr:row>75</xdr:row>
      <xdr:rowOff>9525</xdr:rowOff>
    </xdr:to>
    <xdr:graphicFrame macro="">
      <xdr:nvGraphicFramePr>
        <xdr:cNvPr id="6034184" name="Diagram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19</xdr:row>
      <xdr:rowOff>0</xdr:rowOff>
    </xdr:from>
    <xdr:to>
      <xdr:col>0</xdr:col>
      <xdr:colOff>9525</xdr:colOff>
      <xdr:row>19</xdr:row>
      <xdr:rowOff>9525</xdr:rowOff>
    </xdr:to>
    <xdr:pic>
      <xdr:nvPicPr>
        <xdr:cNvPr id="9482240" name="Picture 1024" descr="https://d.adroll.com/cm/r/out"/>
        <xdr:cNvPicPr>
          <a:picLocks noChangeAspect="1" noChangeArrowheads="1"/>
        </xdr:cNvPicPr>
      </xdr:nvPicPr>
      <xdr:blipFill>
        <a:blip xmlns:r="http://schemas.openxmlformats.org/officeDocument/2006/relationships" r:embed="rId2" cstate="print"/>
        <a:srcRect/>
        <a:stretch>
          <a:fillRect/>
        </a:stretch>
      </xdr:blipFill>
      <xdr:spPr bwMode="auto">
        <a:xfrm>
          <a:off x="0" y="1257300"/>
          <a:ext cx="9525" cy="9525"/>
        </a:xfrm>
        <a:prstGeom prst="rect">
          <a:avLst/>
        </a:prstGeom>
        <a:noFill/>
      </xdr:spPr>
    </xdr:pic>
    <xdr:clientData/>
  </xdr:twoCellAnchor>
  <xdr:twoCellAnchor editAs="oneCell">
    <xdr:from>
      <xdr:col>0</xdr:col>
      <xdr:colOff>19050</xdr:colOff>
      <xdr:row>19</xdr:row>
      <xdr:rowOff>0</xdr:rowOff>
    </xdr:from>
    <xdr:to>
      <xdr:col>0</xdr:col>
      <xdr:colOff>28575</xdr:colOff>
      <xdr:row>19</xdr:row>
      <xdr:rowOff>9525</xdr:rowOff>
    </xdr:to>
    <xdr:pic>
      <xdr:nvPicPr>
        <xdr:cNvPr id="9482241" name="Picture 1025" descr="https://d.adroll.com/cm/f/out"/>
        <xdr:cNvPicPr>
          <a:picLocks noChangeAspect="1" noChangeArrowheads="1"/>
        </xdr:cNvPicPr>
      </xdr:nvPicPr>
      <xdr:blipFill>
        <a:blip xmlns:r="http://schemas.openxmlformats.org/officeDocument/2006/relationships" r:embed="rId3"/>
        <a:srcRect/>
        <a:stretch>
          <a:fillRect/>
        </a:stretch>
      </xdr:blipFill>
      <xdr:spPr bwMode="auto">
        <a:xfrm>
          <a:off x="19050" y="1257300"/>
          <a:ext cx="9525" cy="9525"/>
        </a:xfrm>
        <a:prstGeom prst="rect">
          <a:avLst/>
        </a:prstGeom>
        <a:noFill/>
      </xdr:spPr>
    </xdr:pic>
    <xdr:clientData/>
  </xdr:twoCellAnchor>
  <xdr:twoCellAnchor editAs="oneCell">
    <xdr:from>
      <xdr:col>0</xdr:col>
      <xdr:colOff>38100</xdr:colOff>
      <xdr:row>19</xdr:row>
      <xdr:rowOff>0</xdr:rowOff>
    </xdr:from>
    <xdr:to>
      <xdr:col>0</xdr:col>
      <xdr:colOff>47625</xdr:colOff>
      <xdr:row>19</xdr:row>
      <xdr:rowOff>9525</xdr:rowOff>
    </xdr:to>
    <xdr:sp macro="" textlink="">
      <xdr:nvSpPr>
        <xdr:cNvPr id="9482242" name="AutoShape 1026" descr="https://d.adroll.com/cm/b/out"/>
        <xdr:cNvSpPr>
          <a:spLocks noChangeAspect="1" noChangeArrowheads="1"/>
        </xdr:cNvSpPr>
      </xdr:nvSpPr>
      <xdr:spPr bwMode="auto">
        <a:xfrm>
          <a:off x="38100" y="1257300"/>
          <a:ext cx="9525" cy="9525"/>
        </a:xfrm>
        <a:prstGeom prst="rect">
          <a:avLst/>
        </a:prstGeom>
        <a:noFill/>
      </xdr:spPr>
    </xdr:sp>
    <xdr:clientData/>
  </xdr:twoCellAnchor>
  <xdr:twoCellAnchor editAs="oneCell">
    <xdr:from>
      <xdr:col>0</xdr:col>
      <xdr:colOff>57150</xdr:colOff>
      <xdr:row>19</xdr:row>
      <xdr:rowOff>0</xdr:rowOff>
    </xdr:from>
    <xdr:to>
      <xdr:col>0</xdr:col>
      <xdr:colOff>66675</xdr:colOff>
      <xdr:row>19</xdr:row>
      <xdr:rowOff>9525</xdr:rowOff>
    </xdr:to>
    <xdr:pic>
      <xdr:nvPicPr>
        <xdr:cNvPr id="9482243" name="Picture 1027" descr="https://d.adroll.com/cm/w/out"/>
        <xdr:cNvPicPr>
          <a:picLocks noChangeAspect="1" noChangeArrowheads="1"/>
        </xdr:cNvPicPr>
      </xdr:nvPicPr>
      <xdr:blipFill>
        <a:blip xmlns:r="http://schemas.openxmlformats.org/officeDocument/2006/relationships" r:embed="rId4"/>
        <a:srcRect/>
        <a:stretch>
          <a:fillRect/>
        </a:stretch>
      </xdr:blipFill>
      <xdr:spPr bwMode="auto">
        <a:xfrm>
          <a:off x="57150" y="1257300"/>
          <a:ext cx="9525" cy="9525"/>
        </a:xfrm>
        <a:prstGeom prst="rect">
          <a:avLst/>
        </a:prstGeom>
        <a:noFill/>
      </xdr:spPr>
    </xdr:pic>
    <xdr:clientData/>
  </xdr:twoCellAnchor>
  <xdr:twoCellAnchor editAs="oneCell">
    <xdr:from>
      <xdr:col>0</xdr:col>
      <xdr:colOff>76200</xdr:colOff>
      <xdr:row>19</xdr:row>
      <xdr:rowOff>0</xdr:rowOff>
    </xdr:from>
    <xdr:to>
      <xdr:col>0</xdr:col>
      <xdr:colOff>85725</xdr:colOff>
      <xdr:row>19</xdr:row>
      <xdr:rowOff>9525</xdr:rowOff>
    </xdr:to>
    <xdr:pic>
      <xdr:nvPicPr>
        <xdr:cNvPr id="9482244" name="Picture 1028" descr="https://d.adroll.com/cm/x/out"/>
        <xdr:cNvPicPr>
          <a:picLocks noChangeAspect="1" noChangeArrowheads="1"/>
        </xdr:cNvPicPr>
      </xdr:nvPicPr>
      <xdr:blipFill>
        <a:blip xmlns:r="http://schemas.openxmlformats.org/officeDocument/2006/relationships" r:embed="rId5"/>
        <a:srcRect/>
        <a:stretch>
          <a:fillRect/>
        </a:stretch>
      </xdr:blipFill>
      <xdr:spPr bwMode="auto">
        <a:xfrm>
          <a:off x="76200" y="1257300"/>
          <a:ext cx="9525" cy="9525"/>
        </a:xfrm>
        <a:prstGeom prst="rect">
          <a:avLst/>
        </a:prstGeom>
        <a:noFill/>
      </xdr:spPr>
    </xdr:pic>
    <xdr:clientData/>
  </xdr:twoCellAnchor>
  <xdr:twoCellAnchor editAs="oneCell">
    <xdr:from>
      <xdr:col>0</xdr:col>
      <xdr:colOff>95250</xdr:colOff>
      <xdr:row>19</xdr:row>
      <xdr:rowOff>0</xdr:rowOff>
    </xdr:from>
    <xdr:to>
      <xdr:col>0</xdr:col>
      <xdr:colOff>104775</xdr:colOff>
      <xdr:row>19</xdr:row>
      <xdr:rowOff>9525</xdr:rowOff>
    </xdr:to>
    <xdr:pic>
      <xdr:nvPicPr>
        <xdr:cNvPr id="9482245" name="Picture 1029" descr="https://d.adroll.com/cm/l/out"/>
        <xdr:cNvPicPr>
          <a:picLocks noChangeAspect="1" noChangeArrowheads="1"/>
        </xdr:cNvPicPr>
      </xdr:nvPicPr>
      <xdr:blipFill>
        <a:blip xmlns:r="http://schemas.openxmlformats.org/officeDocument/2006/relationships" r:embed="rId6"/>
        <a:srcRect/>
        <a:stretch>
          <a:fillRect/>
        </a:stretch>
      </xdr:blipFill>
      <xdr:spPr bwMode="auto">
        <a:xfrm>
          <a:off x="95250" y="1257300"/>
          <a:ext cx="9525" cy="9525"/>
        </a:xfrm>
        <a:prstGeom prst="rect">
          <a:avLst/>
        </a:prstGeom>
        <a:noFill/>
      </xdr:spPr>
    </xdr:pic>
    <xdr:clientData/>
  </xdr:twoCellAnchor>
  <xdr:twoCellAnchor editAs="oneCell">
    <xdr:from>
      <xdr:col>0</xdr:col>
      <xdr:colOff>114300</xdr:colOff>
      <xdr:row>19</xdr:row>
      <xdr:rowOff>0</xdr:rowOff>
    </xdr:from>
    <xdr:to>
      <xdr:col>0</xdr:col>
      <xdr:colOff>123825</xdr:colOff>
      <xdr:row>19</xdr:row>
      <xdr:rowOff>9525</xdr:rowOff>
    </xdr:to>
    <xdr:pic>
      <xdr:nvPicPr>
        <xdr:cNvPr id="9482246"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7"/>
        <a:srcRect/>
        <a:stretch>
          <a:fillRect/>
        </a:stretch>
      </xdr:blipFill>
      <xdr:spPr bwMode="auto">
        <a:xfrm>
          <a:off x="114300" y="1257300"/>
          <a:ext cx="9525" cy="9525"/>
        </a:xfrm>
        <a:prstGeom prst="rect">
          <a:avLst/>
        </a:prstGeom>
        <a:noFill/>
      </xdr:spPr>
    </xdr:pic>
    <xdr:clientData/>
  </xdr:twoCellAnchor>
  <xdr:twoCellAnchor editAs="oneCell">
    <xdr:from>
      <xdr:col>0</xdr:col>
      <xdr:colOff>133350</xdr:colOff>
      <xdr:row>19</xdr:row>
      <xdr:rowOff>0</xdr:rowOff>
    </xdr:from>
    <xdr:to>
      <xdr:col>0</xdr:col>
      <xdr:colOff>142875</xdr:colOff>
      <xdr:row>19</xdr:row>
      <xdr:rowOff>9525</xdr:rowOff>
    </xdr:to>
    <xdr:pic>
      <xdr:nvPicPr>
        <xdr:cNvPr id="9482247" name="Picture 1031" descr="https://d.adroll.com/cm/g/out?google_nid=adroll5"/>
        <xdr:cNvPicPr>
          <a:picLocks noChangeAspect="1" noChangeArrowheads="1"/>
        </xdr:cNvPicPr>
      </xdr:nvPicPr>
      <xdr:blipFill>
        <a:blip xmlns:r="http://schemas.openxmlformats.org/officeDocument/2006/relationships" r:embed="rId2" cstate="print"/>
        <a:srcRect/>
        <a:stretch>
          <a:fillRect/>
        </a:stretch>
      </xdr:blipFill>
      <xdr:spPr bwMode="auto">
        <a:xfrm>
          <a:off x="133350" y="1257300"/>
          <a:ext cx="9525" cy="9525"/>
        </a:xfrm>
        <a:prstGeom prst="rect">
          <a:avLst/>
        </a:prstGeom>
        <a:noFill/>
      </xdr:spPr>
    </xdr:pic>
    <xdr:clientData/>
  </xdr:twoCellAnchor>
  <xdr:twoCellAnchor editAs="oneCell">
    <xdr:from>
      <xdr:col>0</xdr:col>
      <xdr:colOff>152400</xdr:colOff>
      <xdr:row>19</xdr:row>
      <xdr:rowOff>0</xdr:rowOff>
    </xdr:from>
    <xdr:to>
      <xdr:col>0</xdr:col>
      <xdr:colOff>161925</xdr:colOff>
      <xdr:row>19</xdr:row>
      <xdr:rowOff>9525</xdr:rowOff>
    </xdr:to>
    <xdr:pic>
      <xdr:nvPicPr>
        <xdr:cNvPr id="9482248" name="Picture 1032" descr="https://secure.adnxs.com/seg?add=2035784&amp;t=2"/>
        <xdr:cNvPicPr>
          <a:picLocks noChangeAspect="1" noChangeArrowheads="1"/>
        </xdr:cNvPicPr>
      </xdr:nvPicPr>
      <xdr:blipFill>
        <a:blip xmlns:r="http://schemas.openxmlformats.org/officeDocument/2006/relationships" r:embed="rId5"/>
        <a:srcRect/>
        <a:stretch>
          <a:fillRect/>
        </a:stretch>
      </xdr:blipFill>
      <xdr:spPr bwMode="auto">
        <a:xfrm>
          <a:off x="152400" y="1257300"/>
          <a:ext cx="9525" cy="9525"/>
        </a:xfrm>
        <a:prstGeom prst="rect">
          <a:avLst/>
        </a:prstGeom>
        <a:noFill/>
      </xdr:spPr>
    </xdr:pic>
    <xdr:clientData/>
  </xdr:twoCellAnchor>
  <xdr:twoCellAnchor editAs="oneCell">
    <xdr:from>
      <xdr:col>0</xdr:col>
      <xdr:colOff>57150</xdr:colOff>
      <xdr:row>0</xdr:row>
      <xdr:rowOff>104775</xdr:rowOff>
    </xdr:from>
    <xdr:to>
      <xdr:col>0</xdr:col>
      <xdr:colOff>314325</xdr:colOff>
      <xdr:row>1</xdr:row>
      <xdr:rowOff>136449</xdr:rowOff>
    </xdr:to>
    <xdr:pic>
      <xdr:nvPicPr>
        <xdr:cNvPr id="3" name="Grafik 2"/>
        <xdr:cNvPicPr>
          <a:picLocks noChangeAspect="1"/>
        </xdr:cNvPicPr>
      </xdr:nvPicPr>
      <xdr:blipFill>
        <a:blip xmlns:r="http://schemas.openxmlformats.org/officeDocument/2006/relationships" r:embed="rId8"/>
        <a:stretch>
          <a:fillRect/>
        </a:stretch>
      </xdr:blipFill>
      <xdr:spPr>
        <a:xfrm>
          <a:off x="57150" y="104775"/>
          <a:ext cx="257175" cy="260274"/>
        </a:xfrm>
        <a:prstGeom prst="rect">
          <a:avLst/>
        </a:prstGeom>
      </xdr:spPr>
    </xdr:pic>
    <xdr:clientData/>
  </xdr:twoCellAnchor>
  <xdr:twoCellAnchor editAs="oneCell">
    <xdr:from>
      <xdr:col>15</xdr:col>
      <xdr:colOff>38100</xdr:colOff>
      <xdr:row>0</xdr:row>
      <xdr:rowOff>95250</xdr:rowOff>
    </xdr:from>
    <xdr:to>
      <xdr:col>15</xdr:col>
      <xdr:colOff>295275</xdr:colOff>
      <xdr:row>1</xdr:row>
      <xdr:rowOff>126924</xdr:rowOff>
    </xdr:to>
    <xdr:pic>
      <xdr:nvPicPr>
        <xdr:cNvPr id="23" name="Grafik 22"/>
        <xdr:cNvPicPr>
          <a:picLocks noChangeAspect="1"/>
        </xdr:cNvPicPr>
      </xdr:nvPicPr>
      <xdr:blipFill>
        <a:blip xmlns:r="http://schemas.openxmlformats.org/officeDocument/2006/relationships" r:embed="rId8"/>
        <a:stretch>
          <a:fillRect/>
        </a:stretch>
      </xdr:blipFill>
      <xdr:spPr>
        <a:xfrm>
          <a:off x="10544175" y="95250"/>
          <a:ext cx="257175" cy="260274"/>
        </a:xfrm>
        <a:prstGeom prst="rect">
          <a:avLst/>
        </a:prstGeom>
      </xdr:spPr>
    </xdr:pic>
    <xdr:clientData/>
  </xdr:twoCellAnchor>
  <xdr:twoCellAnchor>
    <xdr:from>
      <xdr:col>22</xdr:col>
      <xdr:colOff>28574</xdr:colOff>
      <xdr:row>3</xdr:row>
      <xdr:rowOff>133351</xdr:rowOff>
    </xdr:from>
    <xdr:to>
      <xdr:col>28</xdr:col>
      <xdr:colOff>781049</xdr:colOff>
      <xdr:row>24</xdr:row>
      <xdr:rowOff>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38100</xdr:colOff>
      <xdr:row>0</xdr:row>
      <xdr:rowOff>57150</xdr:rowOff>
    </xdr:from>
    <xdr:to>
      <xdr:col>3</xdr:col>
      <xdr:colOff>352425</xdr:colOff>
      <xdr:row>2</xdr:row>
      <xdr:rowOff>9525</xdr:rowOff>
    </xdr:to>
    <xdr:pic>
      <xdr:nvPicPr>
        <xdr:cNvPr id="24" name="Grafik 23" descr="cid:82806AF8-C3B5-40A2-988C-C1F1AF9C74B7@fritz.box"/>
        <xdr:cNvPicPr/>
      </xdr:nvPicPr>
      <xdr:blipFill>
        <a:blip xmlns:r="http://schemas.openxmlformats.org/officeDocument/2006/relationships" r:embed="rId10" r:link="rId11" cstate="print">
          <a:extLst>
            <a:ext uri="{28A0092B-C50C-407E-A947-70E740481C1C}">
              <a14:useLocalDpi xmlns:a14="http://schemas.microsoft.com/office/drawing/2010/main" val="0"/>
            </a:ext>
          </a:extLst>
        </a:blip>
        <a:srcRect/>
        <a:stretch>
          <a:fillRect/>
        </a:stretch>
      </xdr:blipFill>
      <xdr:spPr bwMode="auto">
        <a:xfrm>
          <a:off x="3409950" y="57150"/>
          <a:ext cx="1095375" cy="323850"/>
        </a:xfrm>
        <a:prstGeom prst="rect">
          <a:avLst/>
        </a:prstGeom>
        <a:noFill/>
        <a:ln>
          <a:noFill/>
        </a:ln>
      </xdr:spPr>
    </xdr:pic>
    <xdr:clientData/>
  </xdr:twoCellAnchor>
  <xdr:twoCellAnchor>
    <xdr:from>
      <xdr:col>22</xdr:col>
      <xdr:colOff>28574</xdr:colOff>
      <xdr:row>96</xdr:row>
      <xdr:rowOff>0</xdr:rowOff>
    </xdr:from>
    <xdr:to>
      <xdr:col>28</xdr:col>
      <xdr:colOff>781049</xdr:colOff>
      <xdr:row>118</xdr:row>
      <xdr:rowOff>133350</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22</xdr:col>
      <xdr:colOff>76200</xdr:colOff>
      <xdr:row>0</xdr:row>
      <xdr:rowOff>171450</xdr:rowOff>
    </xdr:from>
    <xdr:to>
      <xdr:col>23</xdr:col>
      <xdr:colOff>390525</xdr:colOff>
      <xdr:row>2</xdr:row>
      <xdr:rowOff>123825</xdr:rowOff>
    </xdr:to>
    <xdr:pic>
      <xdr:nvPicPr>
        <xdr:cNvPr id="29" name="Grafik 28" descr="cid:82806AF8-C3B5-40A2-988C-C1F1AF9C74B7@fritz.box"/>
        <xdr:cNvPicPr/>
      </xdr:nvPicPr>
      <xdr:blipFill>
        <a:blip xmlns:r="http://schemas.openxmlformats.org/officeDocument/2006/relationships" r:embed="rId10" r:link="rId11" cstate="print">
          <a:extLst>
            <a:ext uri="{28A0092B-C50C-407E-A947-70E740481C1C}">
              <a14:useLocalDpi xmlns:a14="http://schemas.microsoft.com/office/drawing/2010/main" val="0"/>
            </a:ext>
          </a:extLst>
        </a:blip>
        <a:srcRect/>
        <a:stretch>
          <a:fillRect/>
        </a:stretch>
      </xdr:blipFill>
      <xdr:spPr bwMode="auto">
        <a:xfrm>
          <a:off x="15925800" y="171450"/>
          <a:ext cx="1095375" cy="323850"/>
        </a:xfrm>
        <a:prstGeom prst="rect">
          <a:avLst/>
        </a:prstGeom>
        <a:noFill/>
        <a:ln>
          <a:noFill/>
        </a:ln>
      </xdr:spPr>
    </xdr:pic>
    <xdr:clientData/>
  </xdr:twoCellAnchor>
  <xdr:twoCellAnchor>
    <xdr:from>
      <xdr:col>22</xdr:col>
      <xdr:colOff>9525</xdr:colOff>
      <xdr:row>80</xdr:row>
      <xdr:rowOff>38100</xdr:rowOff>
    </xdr:from>
    <xdr:to>
      <xdr:col>29</xdr:col>
      <xdr:colOff>9525</xdr:colOff>
      <xdr:row>94</xdr:row>
      <xdr:rowOff>0</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9524</xdr:colOff>
      <xdr:row>120</xdr:row>
      <xdr:rowOff>9525</xdr:rowOff>
    </xdr:from>
    <xdr:to>
      <xdr:col>28</xdr:col>
      <xdr:colOff>781049</xdr:colOff>
      <xdr:row>148</xdr:row>
      <xdr:rowOff>114300</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xdr:col>
      <xdr:colOff>9525</xdr:colOff>
      <xdr:row>149</xdr:row>
      <xdr:rowOff>142874</xdr:rowOff>
    </xdr:from>
    <xdr:to>
      <xdr:col>25</xdr:col>
      <xdr:colOff>390525</xdr:colOff>
      <xdr:row>210</xdr:row>
      <xdr:rowOff>31750</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447675</xdr:colOff>
      <xdr:row>150</xdr:row>
      <xdr:rowOff>1</xdr:rowOff>
    </xdr:from>
    <xdr:to>
      <xdr:col>29</xdr:col>
      <xdr:colOff>19050</xdr:colOff>
      <xdr:row>210</xdr:row>
      <xdr:rowOff>31751</xdr:rowOff>
    </xdr:to>
    <xdr:graphicFrame macro="">
      <xdr:nvGraphicFramePr>
        <xdr:cNvPr id="26" name="Diagram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9525</xdr:colOff>
      <xdr:row>17</xdr:row>
      <xdr:rowOff>9525</xdr:rowOff>
    </xdr:to>
    <xdr:pic>
      <xdr:nvPicPr>
        <xdr:cNvPr id="2"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0" y="1285875"/>
          <a:ext cx="9525" cy="9525"/>
        </a:xfrm>
        <a:prstGeom prst="rect">
          <a:avLst/>
        </a:prstGeom>
        <a:noFill/>
      </xdr:spPr>
    </xdr:pic>
    <xdr:clientData/>
  </xdr:twoCellAnchor>
  <xdr:twoCellAnchor editAs="oneCell">
    <xdr:from>
      <xdr:col>0</xdr:col>
      <xdr:colOff>19050</xdr:colOff>
      <xdr:row>17</xdr:row>
      <xdr:rowOff>0</xdr:rowOff>
    </xdr:from>
    <xdr:to>
      <xdr:col>0</xdr:col>
      <xdr:colOff>28575</xdr:colOff>
      <xdr:row>17</xdr:row>
      <xdr:rowOff>9525</xdr:rowOff>
    </xdr:to>
    <xdr:pic>
      <xdr:nvPicPr>
        <xdr:cNvPr id="3"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19050" y="1285875"/>
          <a:ext cx="9525" cy="9525"/>
        </a:xfrm>
        <a:prstGeom prst="rect">
          <a:avLst/>
        </a:prstGeom>
        <a:noFill/>
      </xdr:spPr>
    </xdr:pic>
    <xdr:clientData/>
  </xdr:twoCellAnchor>
  <xdr:twoCellAnchor editAs="oneCell">
    <xdr:from>
      <xdr:col>0</xdr:col>
      <xdr:colOff>38100</xdr:colOff>
      <xdr:row>17</xdr:row>
      <xdr:rowOff>0</xdr:rowOff>
    </xdr:from>
    <xdr:to>
      <xdr:col>0</xdr:col>
      <xdr:colOff>47625</xdr:colOff>
      <xdr:row>17</xdr:row>
      <xdr:rowOff>9525</xdr:rowOff>
    </xdr:to>
    <xdr:sp macro="" textlink="">
      <xdr:nvSpPr>
        <xdr:cNvPr id="4" name="AutoShape 1026" descr="https://d.adroll.com/cm/b/out"/>
        <xdr:cNvSpPr>
          <a:spLocks noChangeAspect="1" noChangeArrowheads="1"/>
        </xdr:cNvSpPr>
      </xdr:nvSpPr>
      <xdr:spPr bwMode="auto">
        <a:xfrm>
          <a:off x="38100" y="1285875"/>
          <a:ext cx="9525" cy="9525"/>
        </a:xfrm>
        <a:prstGeom prst="rect">
          <a:avLst/>
        </a:prstGeom>
        <a:noFill/>
      </xdr:spPr>
    </xdr:sp>
    <xdr:clientData/>
  </xdr:twoCellAnchor>
  <xdr:twoCellAnchor editAs="oneCell">
    <xdr:from>
      <xdr:col>0</xdr:col>
      <xdr:colOff>57150</xdr:colOff>
      <xdr:row>17</xdr:row>
      <xdr:rowOff>0</xdr:rowOff>
    </xdr:from>
    <xdr:to>
      <xdr:col>0</xdr:col>
      <xdr:colOff>66675</xdr:colOff>
      <xdr:row>17</xdr:row>
      <xdr:rowOff>9525</xdr:rowOff>
    </xdr:to>
    <xdr:pic>
      <xdr:nvPicPr>
        <xdr:cNvPr id="5"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57150" y="1285875"/>
          <a:ext cx="9525" cy="9525"/>
        </a:xfrm>
        <a:prstGeom prst="rect">
          <a:avLst/>
        </a:prstGeom>
        <a:noFill/>
      </xdr:spPr>
    </xdr:pic>
    <xdr:clientData/>
  </xdr:twoCellAnchor>
  <xdr:twoCellAnchor editAs="oneCell">
    <xdr:from>
      <xdr:col>0</xdr:col>
      <xdr:colOff>76200</xdr:colOff>
      <xdr:row>17</xdr:row>
      <xdr:rowOff>0</xdr:rowOff>
    </xdr:from>
    <xdr:to>
      <xdr:col>0</xdr:col>
      <xdr:colOff>85725</xdr:colOff>
      <xdr:row>17</xdr:row>
      <xdr:rowOff>9525</xdr:rowOff>
    </xdr:to>
    <xdr:pic>
      <xdr:nvPicPr>
        <xdr:cNvPr id="6"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76200" y="1285875"/>
          <a:ext cx="9525" cy="9525"/>
        </a:xfrm>
        <a:prstGeom prst="rect">
          <a:avLst/>
        </a:prstGeom>
        <a:noFill/>
      </xdr:spPr>
    </xdr:pic>
    <xdr:clientData/>
  </xdr:twoCellAnchor>
  <xdr:twoCellAnchor editAs="oneCell">
    <xdr:from>
      <xdr:col>0</xdr:col>
      <xdr:colOff>95250</xdr:colOff>
      <xdr:row>17</xdr:row>
      <xdr:rowOff>0</xdr:rowOff>
    </xdr:from>
    <xdr:to>
      <xdr:col>0</xdr:col>
      <xdr:colOff>104775</xdr:colOff>
      <xdr:row>17</xdr:row>
      <xdr:rowOff>9525</xdr:rowOff>
    </xdr:to>
    <xdr:pic>
      <xdr:nvPicPr>
        <xdr:cNvPr id="7"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95250" y="1285875"/>
          <a:ext cx="9525" cy="9525"/>
        </a:xfrm>
        <a:prstGeom prst="rect">
          <a:avLst/>
        </a:prstGeom>
        <a:noFill/>
      </xdr:spPr>
    </xdr:pic>
    <xdr:clientData/>
  </xdr:twoCellAnchor>
  <xdr:twoCellAnchor editAs="oneCell">
    <xdr:from>
      <xdr:col>0</xdr:col>
      <xdr:colOff>114300</xdr:colOff>
      <xdr:row>17</xdr:row>
      <xdr:rowOff>0</xdr:rowOff>
    </xdr:from>
    <xdr:to>
      <xdr:col>0</xdr:col>
      <xdr:colOff>123825</xdr:colOff>
      <xdr:row>17</xdr:row>
      <xdr:rowOff>9525</xdr:rowOff>
    </xdr:to>
    <xdr:pic>
      <xdr:nvPicPr>
        <xdr:cNvPr id="8"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114300" y="1285875"/>
          <a:ext cx="9525" cy="9525"/>
        </a:xfrm>
        <a:prstGeom prst="rect">
          <a:avLst/>
        </a:prstGeom>
        <a:noFill/>
      </xdr:spPr>
    </xdr:pic>
    <xdr:clientData/>
  </xdr:twoCellAnchor>
  <xdr:twoCellAnchor editAs="oneCell">
    <xdr:from>
      <xdr:col>0</xdr:col>
      <xdr:colOff>133350</xdr:colOff>
      <xdr:row>17</xdr:row>
      <xdr:rowOff>0</xdr:rowOff>
    </xdr:from>
    <xdr:to>
      <xdr:col>0</xdr:col>
      <xdr:colOff>142875</xdr:colOff>
      <xdr:row>17</xdr:row>
      <xdr:rowOff>9525</xdr:rowOff>
    </xdr:to>
    <xdr:pic>
      <xdr:nvPicPr>
        <xdr:cNvPr id="9"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133350" y="1285875"/>
          <a:ext cx="9525" cy="9525"/>
        </a:xfrm>
        <a:prstGeom prst="rect">
          <a:avLst/>
        </a:prstGeom>
        <a:noFill/>
      </xdr:spPr>
    </xdr:pic>
    <xdr:clientData/>
  </xdr:twoCellAnchor>
  <xdr:twoCellAnchor editAs="oneCell">
    <xdr:from>
      <xdr:col>0</xdr:col>
      <xdr:colOff>152400</xdr:colOff>
      <xdr:row>17</xdr:row>
      <xdr:rowOff>0</xdr:rowOff>
    </xdr:from>
    <xdr:to>
      <xdr:col>0</xdr:col>
      <xdr:colOff>161925</xdr:colOff>
      <xdr:row>17</xdr:row>
      <xdr:rowOff>9525</xdr:rowOff>
    </xdr:to>
    <xdr:pic>
      <xdr:nvPicPr>
        <xdr:cNvPr id="10"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152400" y="1285875"/>
          <a:ext cx="9525" cy="9525"/>
        </a:xfrm>
        <a:prstGeom prst="rect">
          <a:avLst/>
        </a:prstGeom>
        <a:noFill/>
      </xdr:spPr>
    </xdr:pic>
    <xdr:clientData/>
  </xdr:twoCellAnchor>
  <xdr:twoCellAnchor editAs="oneCell">
    <xdr:from>
      <xdr:col>0</xdr:col>
      <xdr:colOff>57150</xdr:colOff>
      <xdr:row>0</xdr:row>
      <xdr:rowOff>114300</xdr:rowOff>
    </xdr:from>
    <xdr:to>
      <xdr:col>0</xdr:col>
      <xdr:colOff>314325</xdr:colOff>
      <xdr:row>2</xdr:row>
      <xdr:rowOff>3099</xdr:rowOff>
    </xdr:to>
    <xdr:pic>
      <xdr:nvPicPr>
        <xdr:cNvPr id="16" name="Grafik 15"/>
        <xdr:cNvPicPr>
          <a:picLocks noChangeAspect="1"/>
        </xdr:cNvPicPr>
      </xdr:nvPicPr>
      <xdr:blipFill>
        <a:blip xmlns:r="http://schemas.openxmlformats.org/officeDocument/2006/relationships" r:embed="rId7"/>
        <a:stretch>
          <a:fillRect/>
        </a:stretch>
      </xdr:blipFill>
      <xdr:spPr>
        <a:xfrm>
          <a:off x="57150" y="114300"/>
          <a:ext cx="257175" cy="260274"/>
        </a:xfrm>
        <a:prstGeom prst="rect">
          <a:avLst/>
        </a:prstGeom>
      </xdr:spPr>
    </xdr:pic>
    <xdr:clientData/>
  </xdr:twoCellAnchor>
  <xdr:twoCellAnchor editAs="oneCell">
    <xdr:from>
      <xdr:col>2</xdr:col>
      <xdr:colOff>19050</xdr:colOff>
      <xdr:row>0</xdr:row>
      <xdr:rowOff>57150</xdr:rowOff>
    </xdr:from>
    <xdr:to>
      <xdr:col>4</xdr:col>
      <xdr:colOff>19050</xdr:colOff>
      <xdr:row>2</xdr:row>
      <xdr:rowOff>9525</xdr:rowOff>
    </xdr:to>
    <xdr:pic>
      <xdr:nvPicPr>
        <xdr:cNvPr id="17" name="Grafik 16" descr="cid:82806AF8-C3B5-40A2-988C-C1F1AF9C74B7@fritz.box"/>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3390900" y="57150"/>
          <a:ext cx="1095375" cy="323850"/>
        </a:xfrm>
        <a:prstGeom prst="rect">
          <a:avLst/>
        </a:prstGeom>
        <a:noFill/>
        <a:ln>
          <a:noFill/>
        </a:ln>
      </xdr:spPr>
    </xdr:pic>
    <xdr:clientData/>
  </xdr:twoCellAnchor>
  <xdr:oneCellAnchor>
    <xdr:from>
      <xdr:col>0</xdr:col>
      <xdr:colOff>0</xdr:colOff>
      <xdr:row>32</xdr:row>
      <xdr:rowOff>0</xdr:rowOff>
    </xdr:from>
    <xdr:ext cx="9525" cy="9525"/>
    <xdr:pic>
      <xdr:nvPicPr>
        <xdr:cNvPr id="18"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0" y="2524125"/>
          <a:ext cx="9525" cy="9525"/>
        </a:xfrm>
        <a:prstGeom prst="rect">
          <a:avLst/>
        </a:prstGeom>
        <a:noFill/>
      </xdr:spPr>
    </xdr:pic>
    <xdr:clientData/>
  </xdr:oneCellAnchor>
  <xdr:oneCellAnchor>
    <xdr:from>
      <xdr:col>0</xdr:col>
      <xdr:colOff>19050</xdr:colOff>
      <xdr:row>32</xdr:row>
      <xdr:rowOff>0</xdr:rowOff>
    </xdr:from>
    <xdr:ext cx="9525" cy="9525"/>
    <xdr:pic>
      <xdr:nvPicPr>
        <xdr:cNvPr id="19"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19050" y="2524125"/>
          <a:ext cx="9525" cy="9525"/>
        </a:xfrm>
        <a:prstGeom prst="rect">
          <a:avLst/>
        </a:prstGeom>
        <a:noFill/>
      </xdr:spPr>
    </xdr:pic>
    <xdr:clientData/>
  </xdr:oneCellAnchor>
  <xdr:oneCellAnchor>
    <xdr:from>
      <xdr:col>0</xdr:col>
      <xdr:colOff>38100</xdr:colOff>
      <xdr:row>32</xdr:row>
      <xdr:rowOff>0</xdr:rowOff>
    </xdr:from>
    <xdr:ext cx="9525" cy="9525"/>
    <xdr:sp macro="" textlink="">
      <xdr:nvSpPr>
        <xdr:cNvPr id="20" name="AutoShape 1026" descr="https://d.adroll.com/cm/b/out"/>
        <xdr:cNvSpPr>
          <a:spLocks noChangeAspect="1" noChangeArrowheads="1"/>
        </xdr:cNvSpPr>
      </xdr:nvSpPr>
      <xdr:spPr bwMode="auto">
        <a:xfrm>
          <a:off x="38100" y="2524125"/>
          <a:ext cx="9525" cy="9525"/>
        </a:xfrm>
        <a:prstGeom prst="rect">
          <a:avLst/>
        </a:prstGeom>
        <a:noFill/>
      </xdr:spPr>
    </xdr:sp>
    <xdr:clientData/>
  </xdr:oneCellAnchor>
  <xdr:oneCellAnchor>
    <xdr:from>
      <xdr:col>0</xdr:col>
      <xdr:colOff>57150</xdr:colOff>
      <xdr:row>32</xdr:row>
      <xdr:rowOff>0</xdr:rowOff>
    </xdr:from>
    <xdr:ext cx="9525" cy="9525"/>
    <xdr:pic>
      <xdr:nvPicPr>
        <xdr:cNvPr id="21"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57150" y="2524125"/>
          <a:ext cx="9525" cy="9525"/>
        </a:xfrm>
        <a:prstGeom prst="rect">
          <a:avLst/>
        </a:prstGeom>
        <a:noFill/>
      </xdr:spPr>
    </xdr:pic>
    <xdr:clientData/>
  </xdr:oneCellAnchor>
  <xdr:oneCellAnchor>
    <xdr:from>
      <xdr:col>0</xdr:col>
      <xdr:colOff>76200</xdr:colOff>
      <xdr:row>32</xdr:row>
      <xdr:rowOff>0</xdr:rowOff>
    </xdr:from>
    <xdr:ext cx="9525" cy="9525"/>
    <xdr:pic>
      <xdr:nvPicPr>
        <xdr:cNvPr id="22"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76200" y="2524125"/>
          <a:ext cx="9525" cy="9525"/>
        </a:xfrm>
        <a:prstGeom prst="rect">
          <a:avLst/>
        </a:prstGeom>
        <a:noFill/>
      </xdr:spPr>
    </xdr:pic>
    <xdr:clientData/>
  </xdr:oneCellAnchor>
  <xdr:oneCellAnchor>
    <xdr:from>
      <xdr:col>0</xdr:col>
      <xdr:colOff>95250</xdr:colOff>
      <xdr:row>32</xdr:row>
      <xdr:rowOff>0</xdr:rowOff>
    </xdr:from>
    <xdr:ext cx="9525" cy="9525"/>
    <xdr:pic>
      <xdr:nvPicPr>
        <xdr:cNvPr id="23"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95250" y="2524125"/>
          <a:ext cx="9525" cy="9525"/>
        </a:xfrm>
        <a:prstGeom prst="rect">
          <a:avLst/>
        </a:prstGeom>
        <a:noFill/>
      </xdr:spPr>
    </xdr:pic>
    <xdr:clientData/>
  </xdr:oneCellAnchor>
  <xdr:oneCellAnchor>
    <xdr:from>
      <xdr:col>0</xdr:col>
      <xdr:colOff>114300</xdr:colOff>
      <xdr:row>32</xdr:row>
      <xdr:rowOff>0</xdr:rowOff>
    </xdr:from>
    <xdr:ext cx="9525" cy="9525"/>
    <xdr:pic>
      <xdr:nvPicPr>
        <xdr:cNvPr id="24"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114300" y="2524125"/>
          <a:ext cx="9525" cy="9525"/>
        </a:xfrm>
        <a:prstGeom prst="rect">
          <a:avLst/>
        </a:prstGeom>
        <a:noFill/>
      </xdr:spPr>
    </xdr:pic>
    <xdr:clientData/>
  </xdr:oneCellAnchor>
  <xdr:oneCellAnchor>
    <xdr:from>
      <xdr:col>0</xdr:col>
      <xdr:colOff>133350</xdr:colOff>
      <xdr:row>32</xdr:row>
      <xdr:rowOff>0</xdr:rowOff>
    </xdr:from>
    <xdr:ext cx="9525" cy="9525"/>
    <xdr:pic>
      <xdr:nvPicPr>
        <xdr:cNvPr id="25"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133350" y="2524125"/>
          <a:ext cx="9525" cy="9525"/>
        </a:xfrm>
        <a:prstGeom prst="rect">
          <a:avLst/>
        </a:prstGeom>
        <a:noFill/>
      </xdr:spPr>
    </xdr:pic>
    <xdr:clientData/>
  </xdr:oneCellAnchor>
  <xdr:oneCellAnchor>
    <xdr:from>
      <xdr:col>0</xdr:col>
      <xdr:colOff>152400</xdr:colOff>
      <xdr:row>32</xdr:row>
      <xdr:rowOff>0</xdr:rowOff>
    </xdr:from>
    <xdr:ext cx="9525" cy="9525"/>
    <xdr:pic>
      <xdr:nvPicPr>
        <xdr:cNvPr id="26"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152400" y="2524125"/>
          <a:ext cx="9525" cy="9525"/>
        </a:xfrm>
        <a:prstGeom prst="rect">
          <a:avLst/>
        </a:prstGeom>
        <a:noFill/>
      </xdr:spPr>
    </xdr:pic>
    <xdr:clientData/>
  </xdr:oneCellAnchor>
  <xdr:oneCellAnchor>
    <xdr:from>
      <xdr:col>0</xdr:col>
      <xdr:colOff>0</xdr:colOff>
      <xdr:row>47</xdr:row>
      <xdr:rowOff>0</xdr:rowOff>
    </xdr:from>
    <xdr:ext cx="9525" cy="9525"/>
    <xdr:pic>
      <xdr:nvPicPr>
        <xdr:cNvPr id="27" name="Picture 1024" descr="https://d.adroll.com/cm/r/out"/>
        <xdr:cNvPicPr>
          <a:picLocks noChangeAspect="1" noChangeArrowheads="1"/>
        </xdr:cNvPicPr>
      </xdr:nvPicPr>
      <xdr:blipFill>
        <a:blip xmlns:r="http://schemas.openxmlformats.org/officeDocument/2006/relationships" r:embed="rId1" cstate="print"/>
        <a:srcRect/>
        <a:stretch>
          <a:fillRect/>
        </a:stretch>
      </xdr:blipFill>
      <xdr:spPr bwMode="auto">
        <a:xfrm>
          <a:off x="0" y="2524125"/>
          <a:ext cx="9525" cy="9525"/>
        </a:xfrm>
        <a:prstGeom prst="rect">
          <a:avLst/>
        </a:prstGeom>
        <a:noFill/>
      </xdr:spPr>
    </xdr:pic>
    <xdr:clientData/>
  </xdr:oneCellAnchor>
  <xdr:oneCellAnchor>
    <xdr:from>
      <xdr:col>0</xdr:col>
      <xdr:colOff>19050</xdr:colOff>
      <xdr:row>47</xdr:row>
      <xdr:rowOff>0</xdr:rowOff>
    </xdr:from>
    <xdr:ext cx="9525" cy="9525"/>
    <xdr:pic>
      <xdr:nvPicPr>
        <xdr:cNvPr id="28" name="Picture 1025" descr="https://d.adroll.com/cm/f/out"/>
        <xdr:cNvPicPr>
          <a:picLocks noChangeAspect="1" noChangeArrowheads="1"/>
        </xdr:cNvPicPr>
      </xdr:nvPicPr>
      <xdr:blipFill>
        <a:blip xmlns:r="http://schemas.openxmlformats.org/officeDocument/2006/relationships" r:embed="rId2"/>
        <a:srcRect/>
        <a:stretch>
          <a:fillRect/>
        </a:stretch>
      </xdr:blipFill>
      <xdr:spPr bwMode="auto">
        <a:xfrm>
          <a:off x="19050" y="2524125"/>
          <a:ext cx="9525" cy="9525"/>
        </a:xfrm>
        <a:prstGeom prst="rect">
          <a:avLst/>
        </a:prstGeom>
        <a:noFill/>
      </xdr:spPr>
    </xdr:pic>
    <xdr:clientData/>
  </xdr:oneCellAnchor>
  <xdr:oneCellAnchor>
    <xdr:from>
      <xdr:col>0</xdr:col>
      <xdr:colOff>38100</xdr:colOff>
      <xdr:row>47</xdr:row>
      <xdr:rowOff>0</xdr:rowOff>
    </xdr:from>
    <xdr:ext cx="9525" cy="9525"/>
    <xdr:sp macro="" textlink="">
      <xdr:nvSpPr>
        <xdr:cNvPr id="29" name="AutoShape 1026" descr="https://d.adroll.com/cm/b/out"/>
        <xdr:cNvSpPr>
          <a:spLocks noChangeAspect="1" noChangeArrowheads="1"/>
        </xdr:cNvSpPr>
      </xdr:nvSpPr>
      <xdr:spPr bwMode="auto">
        <a:xfrm>
          <a:off x="38100" y="2524125"/>
          <a:ext cx="9525" cy="9525"/>
        </a:xfrm>
        <a:prstGeom prst="rect">
          <a:avLst/>
        </a:prstGeom>
        <a:noFill/>
      </xdr:spPr>
    </xdr:sp>
    <xdr:clientData/>
  </xdr:oneCellAnchor>
  <xdr:oneCellAnchor>
    <xdr:from>
      <xdr:col>0</xdr:col>
      <xdr:colOff>57150</xdr:colOff>
      <xdr:row>47</xdr:row>
      <xdr:rowOff>0</xdr:rowOff>
    </xdr:from>
    <xdr:ext cx="9525" cy="9525"/>
    <xdr:pic>
      <xdr:nvPicPr>
        <xdr:cNvPr id="30" name="Picture 1027" descr="https://d.adroll.com/cm/w/out"/>
        <xdr:cNvPicPr>
          <a:picLocks noChangeAspect="1" noChangeArrowheads="1"/>
        </xdr:cNvPicPr>
      </xdr:nvPicPr>
      <xdr:blipFill>
        <a:blip xmlns:r="http://schemas.openxmlformats.org/officeDocument/2006/relationships" r:embed="rId3"/>
        <a:srcRect/>
        <a:stretch>
          <a:fillRect/>
        </a:stretch>
      </xdr:blipFill>
      <xdr:spPr bwMode="auto">
        <a:xfrm>
          <a:off x="57150" y="2524125"/>
          <a:ext cx="9525" cy="9525"/>
        </a:xfrm>
        <a:prstGeom prst="rect">
          <a:avLst/>
        </a:prstGeom>
        <a:noFill/>
      </xdr:spPr>
    </xdr:pic>
    <xdr:clientData/>
  </xdr:oneCellAnchor>
  <xdr:oneCellAnchor>
    <xdr:from>
      <xdr:col>0</xdr:col>
      <xdr:colOff>76200</xdr:colOff>
      <xdr:row>47</xdr:row>
      <xdr:rowOff>0</xdr:rowOff>
    </xdr:from>
    <xdr:ext cx="9525" cy="9525"/>
    <xdr:pic>
      <xdr:nvPicPr>
        <xdr:cNvPr id="31" name="Picture 1028" descr="https://d.adroll.com/cm/x/out"/>
        <xdr:cNvPicPr>
          <a:picLocks noChangeAspect="1" noChangeArrowheads="1"/>
        </xdr:cNvPicPr>
      </xdr:nvPicPr>
      <xdr:blipFill>
        <a:blip xmlns:r="http://schemas.openxmlformats.org/officeDocument/2006/relationships" r:embed="rId4"/>
        <a:srcRect/>
        <a:stretch>
          <a:fillRect/>
        </a:stretch>
      </xdr:blipFill>
      <xdr:spPr bwMode="auto">
        <a:xfrm>
          <a:off x="76200" y="2524125"/>
          <a:ext cx="9525" cy="9525"/>
        </a:xfrm>
        <a:prstGeom prst="rect">
          <a:avLst/>
        </a:prstGeom>
        <a:noFill/>
      </xdr:spPr>
    </xdr:pic>
    <xdr:clientData/>
  </xdr:oneCellAnchor>
  <xdr:oneCellAnchor>
    <xdr:from>
      <xdr:col>0</xdr:col>
      <xdr:colOff>95250</xdr:colOff>
      <xdr:row>47</xdr:row>
      <xdr:rowOff>0</xdr:rowOff>
    </xdr:from>
    <xdr:ext cx="9525" cy="9525"/>
    <xdr:pic>
      <xdr:nvPicPr>
        <xdr:cNvPr id="32" name="Picture 1029" descr="https://d.adroll.com/cm/l/out"/>
        <xdr:cNvPicPr>
          <a:picLocks noChangeAspect="1" noChangeArrowheads="1"/>
        </xdr:cNvPicPr>
      </xdr:nvPicPr>
      <xdr:blipFill>
        <a:blip xmlns:r="http://schemas.openxmlformats.org/officeDocument/2006/relationships" r:embed="rId5"/>
        <a:srcRect/>
        <a:stretch>
          <a:fillRect/>
        </a:stretch>
      </xdr:blipFill>
      <xdr:spPr bwMode="auto">
        <a:xfrm>
          <a:off x="95250" y="2524125"/>
          <a:ext cx="9525" cy="9525"/>
        </a:xfrm>
        <a:prstGeom prst="rect">
          <a:avLst/>
        </a:prstGeom>
        <a:noFill/>
      </xdr:spPr>
    </xdr:pic>
    <xdr:clientData/>
  </xdr:oneCellAnchor>
  <xdr:oneCellAnchor>
    <xdr:from>
      <xdr:col>0</xdr:col>
      <xdr:colOff>114300</xdr:colOff>
      <xdr:row>47</xdr:row>
      <xdr:rowOff>0</xdr:rowOff>
    </xdr:from>
    <xdr:ext cx="9525" cy="9525"/>
    <xdr:pic>
      <xdr:nvPicPr>
        <xdr:cNvPr id="33" name="Picture 1030" descr="https://www.googleadservices.com/pagead/conversion/976682315/?label=UbUUCOa0o1YQy_rb0QM&amp;guid=ON&amp;script=0&amp;ord=7938849741890197"/>
        <xdr:cNvPicPr>
          <a:picLocks noChangeAspect="1" noChangeArrowheads="1"/>
        </xdr:cNvPicPr>
      </xdr:nvPicPr>
      <xdr:blipFill>
        <a:blip xmlns:r="http://schemas.openxmlformats.org/officeDocument/2006/relationships" r:embed="rId6"/>
        <a:srcRect/>
        <a:stretch>
          <a:fillRect/>
        </a:stretch>
      </xdr:blipFill>
      <xdr:spPr bwMode="auto">
        <a:xfrm>
          <a:off x="114300" y="2524125"/>
          <a:ext cx="9525" cy="9525"/>
        </a:xfrm>
        <a:prstGeom prst="rect">
          <a:avLst/>
        </a:prstGeom>
        <a:noFill/>
      </xdr:spPr>
    </xdr:pic>
    <xdr:clientData/>
  </xdr:oneCellAnchor>
  <xdr:oneCellAnchor>
    <xdr:from>
      <xdr:col>0</xdr:col>
      <xdr:colOff>133350</xdr:colOff>
      <xdr:row>47</xdr:row>
      <xdr:rowOff>0</xdr:rowOff>
    </xdr:from>
    <xdr:ext cx="9525" cy="9525"/>
    <xdr:pic>
      <xdr:nvPicPr>
        <xdr:cNvPr id="34" name="Picture 1031" descr="https://d.adroll.com/cm/g/out?google_nid=adroll5"/>
        <xdr:cNvPicPr>
          <a:picLocks noChangeAspect="1" noChangeArrowheads="1"/>
        </xdr:cNvPicPr>
      </xdr:nvPicPr>
      <xdr:blipFill>
        <a:blip xmlns:r="http://schemas.openxmlformats.org/officeDocument/2006/relationships" r:embed="rId1" cstate="print"/>
        <a:srcRect/>
        <a:stretch>
          <a:fillRect/>
        </a:stretch>
      </xdr:blipFill>
      <xdr:spPr bwMode="auto">
        <a:xfrm>
          <a:off x="133350" y="2524125"/>
          <a:ext cx="9525" cy="9525"/>
        </a:xfrm>
        <a:prstGeom prst="rect">
          <a:avLst/>
        </a:prstGeom>
        <a:noFill/>
      </xdr:spPr>
    </xdr:pic>
    <xdr:clientData/>
  </xdr:oneCellAnchor>
  <xdr:oneCellAnchor>
    <xdr:from>
      <xdr:col>0</xdr:col>
      <xdr:colOff>152400</xdr:colOff>
      <xdr:row>47</xdr:row>
      <xdr:rowOff>0</xdr:rowOff>
    </xdr:from>
    <xdr:ext cx="9525" cy="9525"/>
    <xdr:pic>
      <xdr:nvPicPr>
        <xdr:cNvPr id="35" name="Picture 1032" descr="https://secure.adnxs.com/seg?add=2035784&amp;t=2"/>
        <xdr:cNvPicPr>
          <a:picLocks noChangeAspect="1" noChangeArrowheads="1"/>
        </xdr:cNvPicPr>
      </xdr:nvPicPr>
      <xdr:blipFill>
        <a:blip xmlns:r="http://schemas.openxmlformats.org/officeDocument/2006/relationships" r:embed="rId4"/>
        <a:srcRect/>
        <a:stretch>
          <a:fillRect/>
        </a:stretch>
      </xdr:blipFill>
      <xdr:spPr bwMode="auto">
        <a:xfrm>
          <a:off x="152400" y="2524125"/>
          <a:ext cx="9525" cy="9525"/>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42</xdr:row>
      <xdr:rowOff>99357</xdr:rowOff>
    </xdr:from>
    <xdr:to>
      <xdr:col>4</xdr:col>
      <xdr:colOff>388409</xdr:colOff>
      <xdr:row>81</xdr:row>
      <xdr:rowOff>77260</xdr:rowOff>
    </xdr:to>
    <xdr:pic>
      <xdr:nvPicPr>
        <xdr:cNvPr id="16" name="Picture 266"/>
        <xdr:cNvPicPr>
          <a:picLocks noChangeAspect="1" noChangeArrowheads="1"/>
        </xdr:cNvPicPr>
      </xdr:nvPicPr>
      <xdr:blipFill>
        <a:blip xmlns:r="http://schemas.openxmlformats.org/officeDocument/2006/relationships" r:embed="rId1" cstate="print"/>
        <a:srcRect/>
        <a:stretch>
          <a:fillRect/>
        </a:stretch>
      </xdr:blipFill>
      <xdr:spPr bwMode="auto">
        <a:xfrm>
          <a:off x="76200" y="5595282"/>
          <a:ext cx="3998384" cy="5550028"/>
        </a:xfrm>
        <a:prstGeom prst="rect">
          <a:avLst/>
        </a:prstGeom>
        <a:noFill/>
        <a:ln w="1">
          <a:noFill/>
          <a:miter lim="800000"/>
          <a:headEnd/>
          <a:tailEnd type="none" w="med" len="med"/>
        </a:ln>
        <a:effectLst/>
      </xdr:spPr>
    </xdr:pic>
    <xdr:clientData/>
  </xdr:twoCellAnchor>
  <xdr:twoCellAnchor editAs="oneCell">
    <xdr:from>
      <xdr:col>5</xdr:col>
      <xdr:colOff>21168</xdr:colOff>
      <xdr:row>43</xdr:row>
      <xdr:rowOff>1058</xdr:rowOff>
    </xdr:from>
    <xdr:to>
      <xdr:col>10</xdr:col>
      <xdr:colOff>304801</xdr:colOff>
      <xdr:row>72</xdr:row>
      <xdr:rowOff>39158</xdr:rowOff>
    </xdr:to>
    <xdr:pic>
      <xdr:nvPicPr>
        <xdr:cNvPr id="7102743" name="Picture 279"/>
        <xdr:cNvPicPr>
          <a:picLocks noChangeAspect="1" noChangeArrowheads="1"/>
        </xdr:cNvPicPr>
      </xdr:nvPicPr>
      <xdr:blipFill>
        <a:blip xmlns:r="http://schemas.openxmlformats.org/officeDocument/2006/relationships" r:embed="rId2" cstate="print"/>
        <a:srcRect/>
        <a:stretch>
          <a:fillRect/>
        </a:stretch>
      </xdr:blipFill>
      <xdr:spPr bwMode="auto">
        <a:xfrm>
          <a:off x="4145493" y="5639858"/>
          <a:ext cx="3493558" cy="4181475"/>
        </a:xfrm>
        <a:prstGeom prst="rect">
          <a:avLst/>
        </a:prstGeom>
        <a:noFill/>
        <a:ln w="1">
          <a:noFill/>
          <a:miter lim="800000"/>
          <a:headEnd/>
          <a:tailEnd type="none" w="med" len="med"/>
        </a:ln>
        <a:effectLst/>
      </xdr:spPr>
    </xdr:pic>
    <xdr:clientData/>
  </xdr:twoCellAnchor>
  <xdr:twoCellAnchor editAs="oneCell">
    <xdr:from>
      <xdr:col>10</xdr:col>
      <xdr:colOff>358776</xdr:colOff>
      <xdr:row>42</xdr:row>
      <xdr:rowOff>133350</xdr:rowOff>
    </xdr:from>
    <xdr:to>
      <xdr:col>17</xdr:col>
      <xdr:colOff>720725</xdr:colOff>
      <xdr:row>80</xdr:row>
      <xdr:rowOff>66674</xdr:rowOff>
    </xdr:to>
    <xdr:pic>
      <xdr:nvPicPr>
        <xdr:cNvPr id="7102757" name="Picture 293"/>
        <xdr:cNvPicPr>
          <a:picLocks noChangeAspect="1" noChangeArrowheads="1"/>
        </xdr:cNvPicPr>
      </xdr:nvPicPr>
      <xdr:blipFill>
        <a:blip xmlns:r="http://schemas.openxmlformats.org/officeDocument/2006/relationships" r:embed="rId3" cstate="print"/>
        <a:srcRect/>
        <a:stretch>
          <a:fillRect/>
        </a:stretch>
      </xdr:blipFill>
      <xdr:spPr bwMode="auto">
        <a:xfrm>
          <a:off x="7693026" y="5629275"/>
          <a:ext cx="4800599" cy="5362574"/>
        </a:xfrm>
        <a:prstGeom prst="rect">
          <a:avLst/>
        </a:prstGeom>
        <a:noFill/>
        <a:ln w="1">
          <a:noFill/>
          <a:miter lim="800000"/>
          <a:headEnd/>
          <a:tailEnd type="none" w="med" len="med"/>
        </a:ln>
        <a:effectLst/>
      </xdr:spPr>
    </xdr:pic>
    <xdr:clientData/>
  </xdr:twoCellAnchor>
  <xdr:twoCellAnchor editAs="oneCell">
    <xdr:from>
      <xdr:col>18</xdr:col>
      <xdr:colOff>47625</xdr:colOff>
      <xdr:row>42</xdr:row>
      <xdr:rowOff>60325</xdr:rowOff>
    </xdr:from>
    <xdr:to>
      <xdr:col>22</xdr:col>
      <xdr:colOff>30692</xdr:colOff>
      <xdr:row>77</xdr:row>
      <xdr:rowOff>112183</xdr:rowOff>
    </xdr:to>
    <xdr:pic>
      <xdr:nvPicPr>
        <xdr:cNvPr id="7102772" name="Picture 308"/>
        <xdr:cNvPicPr>
          <a:picLocks noChangeAspect="1" noChangeArrowheads="1"/>
        </xdr:cNvPicPr>
      </xdr:nvPicPr>
      <xdr:blipFill>
        <a:blip xmlns:r="http://schemas.openxmlformats.org/officeDocument/2006/relationships" r:embed="rId4" cstate="print"/>
        <a:srcRect/>
        <a:stretch>
          <a:fillRect/>
        </a:stretch>
      </xdr:blipFill>
      <xdr:spPr bwMode="auto">
        <a:xfrm>
          <a:off x="12582525" y="5556250"/>
          <a:ext cx="3031067" cy="5052483"/>
        </a:xfrm>
        <a:prstGeom prst="rect">
          <a:avLst/>
        </a:prstGeom>
        <a:noFill/>
        <a:ln w="1">
          <a:noFill/>
          <a:miter lim="800000"/>
          <a:headEnd/>
          <a:tailEnd type="none" w="med" len="med"/>
        </a:ln>
        <a:effectLst/>
      </xdr:spPr>
    </xdr:pic>
    <xdr:clientData/>
  </xdr:twoCellAnchor>
  <xdr:twoCellAnchor editAs="oneCell">
    <xdr:from>
      <xdr:col>22</xdr:col>
      <xdr:colOff>117475</xdr:colOff>
      <xdr:row>42</xdr:row>
      <xdr:rowOff>28575</xdr:rowOff>
    </xdr:from>
    <xdr:to>
      <xdr:col>26</xdr:col>
      <xdr:colOff>546100</xdr:colOff>
      <xdr:row>80</xdr:row>
      <xdr:rowOff>28575</xdr:rowOff>
    </xdr:to>
    <xdr:pic>
      <xdr:nvPicPr>
        <xdr:cNvPr id="7102773" name="Picture 309"/>
        <xdr:cNvPicPr>
          <a:picLocks noChangeAspect="1" noChangeArrowheads="1"/>
        </xdr:cNvPicPr>
      </xdr:nvPicPr>
      <xdr:blipFill>
        <a:blip xmlns:r="http://schemas.openxmlformats.org/officeDocument/2006/relationships" r:embed="rId5" cstate="print"/>
        <a:srcRect/>
        <a:stretch>
          <a:fillRect/>
        </a:stretch>
      </xdr:blipFill>
      <xdr:spPr bwMode="auto">
        <a:xfrm>
          <a:off x="15700375" y="5524500"/>
          <a:ext cx="3476625" cy="5429250"/>
        </a:xfrm>
        <a:prstGeom prst="rect">
          <a:avLst/>
        </a:prstGeom>
        <a:noFill/>
        <a:ln w="1">
          <a:noFill/>
          <a:miter lim="800000"/>
          <a:headEnd/>
          <a:tailEnd type="none" w="med" len="med"/>
        </a:ln>
        <a:effectLst/>
      </xdr:spPr>
    </xdr:pic>
    <xdr:clientData/>
  </xdr:twoCellAnchor>
  <xdr:twoCellAnchor editAs="oneCell">
    <xdr:from>
      <xdr:col>0</xdr:col>
      <xdr:colOff>455083</xdr:colOff>
      <xdr:row>80</xdr:row>
      <xdr:rowOff>31750</xdr:rowOff>
    </xdr:from>
    <xdr:to>
      <xdr:col>15</xdr:col>
      <xdr:colOff>522584</xdr:colOff>
      <xdr:row>126</xdr:row>
      <xdr:rowOff>2327</xdr:rowOff>
    </xdr:to>
    <xdr:pic>
      <xdr:nvPicPr>
        <xdr:cNvPr id="2" name="Grafik 1"/>
        <xdr:cNvPicPr>
          <a:picLocks noChangeAspect="1"/>
        </xdr:cNvPicPr>
      </xdr:nvPicPr>
      <xdr:blipFill>
        <a:blip xmlns:r="http://schemas.openxmlformats.org/officeDocument/2006/relationships" r:embed="rId6"/>
        <a:stretch>
          <a:fillRect/>
        </a:stretch>
      </xdr:blipFill>
      <xdr:spPr>
        <a:xfrm>
          <a:off x="455083" y="11377083"/>
          <a:ext cx="10323809" cy="6780952"/>
        </a:xfrm>
        <a:prstGeom prst="rect">
          <a:avLst/>
        </a:prstGeom>
      </xdr:spPr>
    </xdr:pic>
    <xdr:clientData/>
  </xdr:twoCellAnchor>
  <xdr:twoCellAnchor editAs="oneCell">
    <xdr:from>
      <xdr:col>15</xdr:col>
      <xdr:colOff>63500</xdr:colOff>
      <xdr:row>80</xdr:row>
      <xdr:rowOff>10583</xdr:rowOff>
    </xdr:from>
    <xdr:to>
      <xdr:col>29</xdr:col>
      <xdr:colOff>33674</xdr:colOff>
      <xdr:row>122</xdr:row>
      <xdr:rowOff>130440</xdr:rowOff>
    </xdr:to>
    <xdr:pic>
      <xdr:nvPicPr>
        <xdr:cNvPr id="3" name="Grafik 2"/>
        <xdr:cNvPicPr>
          <a:picLocks noChangeAspect="1"/>
        </xdr:cNvPicPr>
      </xdr:nvPicPr>
      <xdr:blipFill>
        <a:blip xmlns:r="http://schemas.openxmlformats.org/officeDocument/2006/relationships" r:embed="rId7"/>
        <a:stretch>
          <a:fillRect/>
        </a:stretch>
      </xdr:blipFill>
      <xdr:spPr>
        <a:xfrm>
          <a:off x="10996083" y="11355916"/>
          <a:ext cx="10009524" cy="6342857"/>
        </a:xfrm>
        <a:prstGeom prst="rect">
          <a:avLst/>
        </a:prstGeom>
      </xdr:spPr>
    </xdr:pic>
    <xdr:clientData/>
  </xdr:twoCellAnchor>
  <xdr:twoCellAnchor editAs="oneCell">
    <xdr:from>
      <xdr:col>0</xdr:col>
      <xdr:colOff>254000</xdr:colOff>
      <xdr:row>126</xdr:row>
      <xdr:rowOff>63499</xdr:rowOff>
    </xdr:from>
    <xdr:to>
      <xdr:col>12</xdr:col>
      <xdr:colOff>764042</xdr:colOff>
      <xdr:row>173</xdr:row>
      <xdr:rowOff>99666</xdr:rowOff>
    </xdr:to>
    <xdr:pic>
      <xdr:nvPicPr>
        <xdr:cNvPr id="4" name="Grafik 3"/>
        <xdr:cNvPicPr>
          <a:picLocks noChangeAspect="1"/>
        </xdr:cNvPicPr>
      </xdr:nvPicPr>
      <xdr:blipFill>
        <a:blip xmlns:r="http://schemas.openxmlformats.org/officeDocument/2006/relationships" r:embed="rId8"/>
        <a:stretch>
          <a:fillRect/>
        </a:stretch>
      </xdr:blipFill>
      <xdr:spPr>
        <a:xfrm>
          <a:off x="254000" y="18224499"/>
          <a:ext cx="9066667" cy="7000000"/>
        </a:xfrm>
        <a:prstGeom prst="rect">
          <a:avLst/>
        </a:prstGeom>
      </xdr:spPr>
    </xdr:pic>
    <xdr:clientData/>
  </xdr:twoCellAnchor>
  <xdr:twoCellAnchor editAs="oneCell">
    <xdr:from>
      <xdr:col>11</xdr:col>
      <xdr:colOff>465667</xdr:colOff>
      <xdr:row>126</xdr:row>
      <xdr:rowOff>52917</xdr:rowOff>
    </xdr:from>
    <xdr:to>
      <xdr:col>25</xdr:col>
      <xdr:colOff>603026</xdr:colOff>
      <xdr:row>173</xdr:row>
      <xdr:rowOff>31941</xdr:rowOff>
    </xdr:to>
    <xdr:pic>
      <xdr:nvPicPr>
        <xdr:cNvPr id="5" name="Grafik 4"/>
        <xdr:cNvPicPr>
          <a:picLocks noChangeAspect="1"/>
        </xdr:cNvPicPr>
      </xdr:nvPicPr>
      <xdr:blipFill>
        <a:blip xmlns:r="http://schemas.openxmlformats.org/officeDocument/2006/relationships" r:embed="rId9"/>
        <a:stretch>
          <a:fillRect/>
        </a:stretch>
      </xdr:blipFill>
      <xdr:spPr>
        <a:xfrm>
          <a:off x="9450917" y="18213917"/>
          <a:ext cx="10266667" cy="6942857"/>
        </a:xfrm>
        <a:prstGeom prst="rect">
          <a:avLst/>
        </a:prstGeom>
      </xdr:spPr>
    </xdr:pic>
    <xdr:clientData/>
  </xdr:twoCellAnchor>
  <xdr:twoCellAnchor editAs="oneCell">
    <xdr:from>
      <xdr:col>0</xdr:col>
      <xdr:colOff>0</xdr:colOff>
      <xdr:row>175</xdr:row>
      <xdr:rowOff>0</xdr:rowOff>
    </xdr:from>
    <xdr:to>
      <xdr:col>12</xdr:col>
      <xdr:colOff>538613</xdr:colOff>
      <xdr:row>221</xdr:row>
      <xdr:rowOff>98620</xdr:rowOff>
    </xdr:to>
    <xdr:pic>
      <xdr:nvPicPr>
        <xdr:cNvPr id="6" name="Grafik 5"/>
        <xdr:cNvPicPr>
          <a:picLocks noChangeAspect="1"/>
        </xdr:cNvPicPr>
      </xdr:nvPicPr>
      <xdr:blipFill>
        <a:blip xmlns:r="http://schemas.openxmlformats.org/officeDocument/2006/relationships" r:embed="rId10"/>
        <a:stretch>
          <a:fillRect/>
        </a:stretch>
      </xdr:blipFill>
      <xdr:spPr>
        <a:xfrm>
          <a:off x="0" y="25421167"/>
          <a:ext cx="9095238" cy="6914286"/>
        </a:xfrm>
        <a:prstGeom prst="rect">
          <a:avLst/>
        </a:prstGeom>
      </xdr:spPr>
    </xdr:pic>
    <xdr:clientData/>
  </xdr:twoCellAnchor>
  <xdr:twoCellAnchor editAs="oneCell">
    <xdr:from>
      <xdr:col>11</xdr:col>
      <xdr:colOff>0</xdr:colOff>
      <xdr:row>175</xdr:row>
      <xdr:rowOff>0</xdr:rowOff>
    </xdr:from>
    <xdr:to>
      <xdr:col>25</xdr:col>
      <xdr:colOff>70692</xdr:colOff>
      <xdr:row>222</xdr:row>
      <xdr:rowOff>17119</xdr:rowOff>
    </xdr:to>
    <xdr:pic>
      <xdr:nvPicPr>
        <xdr:cNvPr id="7" name="Grafik 6"/>
        <xdr:cNvPicPr>
          <a:picLocks noChangeAspect="1"/>
        </xdr:cNvPicPr>
      </xdr:nvPicPr>
      <xdr:blipFill>
        <a:blip xmlns:r="http://schemas.openxmlformats.org/officeDocument/2006/relationships" r:embed="rId11"/>
        <a:stretch>
          <a:fillRect/>
        </a:stretch>
      </xdr:blipFill>
      <xdr:spPr>
        <a:xfrm>
          <a:off x="8985250" y="25421167"/>
          <a:ext cx="10200000" cy="6980952"/>
        </a:xfrm>
        <a:prstGeom prst="rect">
          <a:avLst/>
        </a:prstGeom>
      </xdr:spPr>
    </xdr:pic>
    <xdr:clientData/>
  </xdr:twoCellAnchor>
  <xdr:twoCellAnchor editAs="oneCell">
    <xdr:from>
      <xdr:col>0</xdr:col>
      <xdr:colOff>47625</xdr:colOff>
      <xdr:row>0</xdr:row>
      <xdr:rowOff>76200</xdr:rowOff>
    </xdr:from>
    <xdr:to>
      <xdr:col>0</xdr:col>
      <xdr:colOff>304800</xdr:colOff>
      <xdr:row>1</xdr:row>
      <xdr:rowOff>126924</xdr:rowOff>
    </xdr:to>
    <xdr:pic>
      <xdr:nvPicPr>
        <xdr:cNvPr id="26" name="Grafik 25"/>
        <xdr:cNvPicPr>
          <a:picLocks noChangeAspect="1"/>
        </xdr:cNvPicPr>
      </xdr:nvPicPr>
      <xdr:blipFill>
        <a:blip xmlns:r="http://schemas.openxmlformats.org/officeDocument/2006/relationships" r:embed="rId12"/>
        <a:stretch>
          <a:fillRect/>
        </a:stretch>
      </xdr:blipFill>
      <xdr:spPr>
        <a:xfrm>
          <a:off x="47625" y="76200"/>
          <a:ext cx="257175" cy="260274"/>
        </a:xfrm>
        <a:prstGeom prst="rect">
          <a:avLst/>
        </a:prstGeom>
      </xdr:spPr>
    </xdr:pic>
    <xdr:clientData/>
  </xdr:twoCellAnchor>
  <xdr:twoCellAnchor editAs="oneCell">
    <xdr:from>
      <xdr:col>1</xdr:col>
      <xdr:colOff>38100</xdr:colOff>
      <xdr:row>0</xdr:row>
      <xdr:rowOff>47625</xdr:rowOff>
    </xdr:from>
    <xdr:to>
      <xdr:col>2</xdr:col>
      <xdr:colOff>352425</xdr:colOff>
      <xdr:row>2</xdr:row>
      <xdr:rowOff>19050</xdr:rowOff>
    </xdr:to>
    <xdr:pic>
      <xdr:nvPicPr>
        <xdr:cNvPr id="27" name="Grafik 26" descr="cid:82806AF8-C3B5-40A2-988C-C1F1AF9C74B7@fritz.box"/>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rcRect/>
        <a:stretch>
          <a:fillRect/>
        </a:stretch>
      </xdr:blipFill>
      <xdr:spPr bwMode="auto">
        <a:xfrm>
          <a:off x="1724025" y="47625"/>
          <a:ext cx="1095375" cy="323850"/>
        </a:xfrm>
        <a:prstGeom prst="rect">
          <a:avLst/>
        </a:prstGeom>
        <a:noFill/>
        <a:ln>
          <a:noFill/>
        </a:ln>
      </xdr:spPr>
    </xdr:pic>
    <xdr:clientData/>
  </xdr:twoCellAnchor>
  <xdr:twoCellAnchor editAs="oneCell">
    <xdr:from>
      <xdr:col>15</xdr:col>
      <xdr:colOff>28575</xdr:colOff>
      <xdr:row>0</xdr:row>
      <xdr:rowOff>104775</xdr:rowOff>
    </xdr:from>
    <xdr:to>
      <xdr:col>15</xdr:col>
      <xdr:colOff>285750</xdr:colOff>
      <xdr:row>2</xdr:row>
      <xdr:rowOff>12624</xdr:rowOff>
    </xdr:to>
    <xdr:pic>
      <xdr:nvPicPr>
        <xdr:cNvPr id="28" name="Grafik 27"/>
        <xdr:cNvPicPr>
          <a:picLocks noChangeAspect="1"/>
        </xdr:cNvPicPr>
      </xdr:nvPicPr>
      <xdr:blipFill>
        <a:blip xmlns:r="http://schemas.openxmlformats.org/officeDocument/2006/relationships" r:embed="rId12"/>
        <a:stretch>
          <a:fillRect/>
        </a:stretch>
      </xdr:blipFill>
      <xdr:spPr>
        <a:xfrm>
          <a:off x="10277475" y="104775"/>
          <a:ext cx="257175" cy="260274"/>
        </a:xfrm>
        <a:prstGeom prst="rect">
          <a:avLst/>
        </a:prstGeom>
      </xdr:spPr>
    </xdr:pic>
    <xdr:clientData/>
  </xdr:twoCellAnchor>
  <xdr:twoCellAnchor editAs="oneCell">
    <xdr:from>
      <xdr:col>17</xdr:col>
      <xdr:colOff>371475</xdr:colOff>
      <xdr:row>0</xdr:row>
      <xdr:rowOff>114300</xdr:rowOff>
    </xdr:from>
    <xdr:to>
      <xdr:col>18</xdr:col>
      <xdr:colOff>704850</xdr:colOff>
      <xdr:row>2</xdr:row>
      <xdr:rowOff>85725</xdr:rowOff>
    </xdr:to>
    <xdr:pic>
      <xdr:nvPicPr>
        <xdr:cNvPr id="29" name="Grafik 28" descr="cid:82806AF8-C3B5-40A2-988C-C1F1AF9C74B7@fritz.box"/>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rcRect/>
        <a:stretch>
          <a:fillRect/>
        </a:stretch>
      </xdr:blipFill>
      <xdr:spPr bwMode="auto">
        <a:xfrm>
          <a:off x="12144375" y="114300"/>
          <a:ext cx="1095375" cy="323850"/>
        </a:xfrm>
        <a:prstGeom prst="rect">
          <a:avLst/>
        </a:prstGeom>
        <a:noFill/>
        <a:ln>
          <a:noFill/>
        </a:ln>
      </xdr:spPr>
    </xdr:pic>
    <xdr:clientData/>
  </xdr:twoCellAnchor>
  <xdr:twoCellAnchor>
    <xdr:from>
      <xdr:col>15</xdr:col>
      <xdr:colOff>47626</xdr:colOff>
      <xdr:row>4</xdr:row>
      <xdr:rowOff>28575</xdr:rowOff>
    </xdr:from>
    <xdr:to>
      <xdr:col>18</xdr:col>
      <xdr:colOff>742950</xdr:colOff>
      <xdr:row>15</xdr:row>
      <xdr:rowOff>133350</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38100</xdr:colOff>
      <xdr:row>4</xdr:row>
      <xdr:rowOff>38100</xdr:rowOff>
    </xdr:from>
    <xdr:to>
      <xdr:col>22</xdr:col>
      <xdr:colOff>733424</xdr:colOff>
      <xdr:row>16</xdr:row>
      <xdr:rowOff>0</xdr:rowOff>
    </xdr:to>
    <xdr:graphicFrame macro="">
      <xdr:nvGraphicFramePr>
        <xdr:cNvPr id="30" name="Diagramm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23</xdr:col>
      <xdr:colOff>19050</xdr:colOff>
      <xdr:row>4</xdr:row>
      <xdr:rowOff>38100</xdr:rowOff>
    </xdr:from>
    <xdr:to>
      <xdr:col>26</xdr:col>
      <xdr:colOff>714374</xdr:colOff>
      <xdr:row>16</xdr:row>
      <xdr:rowOff>0</xdr:rowOff>
    </xdr:to>
    <xdr:graphicFrame macro="">
      <xdr:nvGraphicFramePr>
        <xdr:cNvPr id="31" name="Diagramm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57150</xdr:colOff>
      <xdr:row>17</xdr:row>
      <xdr:rowOff>9525</xdr:rowOff>
    </xdr:from>
    <xdr:to>
      <xdr:col>18</xdr:col>
      <xdr:colOff>752475</xdr:colOff>
      <xdr:row>27</xdr:row>
      <xdr:rowOff>133350</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19</xdr:col>
      <xdr:colOff>47625</xdr:colOff>
      <xdr:row>17</xdr:row>
      <xdr:rowOff>9525</xdr:rowOff>
    </xdr:from>
    <xdr:to>
      <xdr:col>22</xdr:col>
      <xdr:colOff>742950</xdr:colOff>
      <xdr:row>28</xdr:row>
      <xdr:rowOff>0</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28576</xdr:colOff>
      <xdr:row>17</xdr:row>
      <xdr:rowOff>9525</xdr:rowOff>
    </xdr:from>
    <xdr:to>
      <xdr:col>26</xdr:col>
      <xdr:colOff>723900</xdr:colOff>
      <xdr:row>28</xdr:row>
      <xdr:rowOff>0</xdr:rowOff>
    </xdr:to>
    <xdr:graphicFrame macro="">
      <xdr:nvGraphicFramePr>
        <xdr:cNvPr id="12" name="Diagramm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57150</xdr:colOff>
      <xdr:row>28</xdr:row>
      <xdr:rowOff>57151</xdr:rowOff>
    </xdr:from>
    <xdr:to>
      <xdr:col>18</xdr:col>
      <xdr:colOff>752475</xdr:colOff>
      <xdr:row>39</xdr:row>
      <xdr:rowOff>38100</xdr:rowOff>
    </xdr:to>
    <xdr:graphicFrame macro="">
      <xdr:nvGraphicFramePr>
        <xdr:cNvPr id="13" name="Diagramm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47625</xdr:colOff>
      <xdr:row>28</xdr:row>
      <xdr:rowOff>57151</xdr:rowOff>
    </xdr:from>
    <xdr:to>
      <xdr:col>22</xdr:col>
      <xdr:colOff>752475</xdr:colOff>
      <xdr:row>39</xdr:row>
      <xdr:rowOff>38100</xdr:rowOff>
    </xdr:to>
    <xdr:graphicFrame macro="">
      <xdr:nvGraphicFramePr>
        <xdr:cNvPr id="14" name="Diagram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38100</xdr:colOff>
      <xdr:row>28</xdr:row>
      <xdr:rowOff>57150</xdr:rowOff>
    </xdr:from>
    <xdr:to>
      <xdr:col>26</xdr:col>
      <xdr:colOff>733425</xdr:colOff>
      <xdr:row>39</xdr:row>
      <xdr:rowOff>38100</xdr:rowOff>
    </xdr:to>
    <xdr:graphicFrame macro="">
      <xdr:nvGraphicFramePr>
        <xdr:cNvPr id="15" name="Diagramm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1905000</xdr:colOff>
      <xdr:row>116</xdr:row>
      <xdr:rowOff>0</xdr:rowOff>
    </xdr:from>
    <xdr:to>
      <xdr:col>0</xdr:col>
      <xdr:colOff>1104900</xdr:colOff>
      <xdr:row>116</xdr:row>
      <xdr:rowOff>0</xdr:rowOff>
    </xdr:to>
    <xdr:sp macro="" textlink="">
      <xdr:nvSpPr>
        <xdr:cNvPr id="9116007" name="Oval 2"/>
        <xdr:cNvSpPr>
          <a:spLocks noChangeArrowheads="1"/>
        </xdr:cNvSpPr>
      </xdr:nvSpPr>
      <xdr:spPr bwMode="auto">
        <a:xfrm>
          <a:off x="1104900" y="16230600"/>
          <a:ext cx="0" cy="0"/>
        </a:xfrm>
        <a:prstGeom prst="ellipse">
          <a:avLst/>
        </a:prstGeom>
        <a:solidFill>
          <a:srgbClr val="FFFF00"/>
        </a:solidFill>
        <a:ln w="9525">
          <a:solidFill>
            <a:srgbClr val="000000"/>
          </a:solidFill>
          <a:round/>
          <a:headEnd/>
          <a:tailEnd/>
        </a:ln>
      </xdr:spPr>
    </xdr:sp>
    <xdr:clientData/>
  </xdr:twoCellAnchor>
  <xdr:twoCellAnchor>
    <xdr:from>
      <xdr:col>3</xdr:col>
      <xdr:colOff>0</xdr:colOff>
      <xdr:row>53</xdr:row>
      <xdr:rowOff>0</xdr:rowOff>
    </xdr:from>
    <xdr:to>
      <xdr:col>13</xdr:col>
      <xdr:colOff>0</xdr:colOff>
      <xdr:row>57</xdr:row>
      <xdr:rowOff>0</xdr:rowOff>
    </xdr:to>
    <xdr:graphicFrame macro="">
      <xdr:nvGraphicFramePr>
        <xdr:cNvPr id="9116009" name="Diagramm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1971675</xdr:colOff>
      <xdr:row>61</xdr:row>
      <xdr:rowOff>0</xdr:rowOff>
    </xdr:from>
    <xdr:to>
      <xdr:col>13</xdr:col>
      <xdr:colOff>0</xdr:colOff>
      <xdr:row>65</xdr:row>
      <xdr:rowOff>0</xdr:rowOff>
    </xdr:to>
    <xdr:graphicFrame macro="">
      <xdr:nvGraphicFramePr>
        <xdr:cNvPr id="9116010" name="Diagramm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57</xdr:row>
      <xdr:rowOff>0</xdr:rowOff>
    </xdr:from>
    <xdr:to>
      <xdr:col>13</xdr:col>
      <xdr:colOff>0</xdr:colOff>
      <xdr:row>61</xdr:row>
      <xdr:rowOff>0</xdr:rowOff>
    </xdr:to>
    <xdr:graphicFrame macro="">
      <xdr:nvGraphicFramePr>
        <xdr:cNvPr id="9116014" name="Diagramm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65</xdr:row>
      <xdr:rowOff>0</xdr:rowOff>
    </xdr:from>
    <xdr:to>
      <xdr:col>13</xdr:col>
      <xdr:colOff>0</xdr:colOff>
      <xdr:row>69</xdr:row>
      <xdr:rowOff>0</xdr:rowOff>
    </xdr:to>
    <xdr:graphicFrame macro="">
      <xdr:nvGraphicFramePr>
        <xdr:cNvPr id="9116015" name="Diagramm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69</xdr:row>
      <xdr:rowOff>0</xdr:rowOff>
    </xdr:from>
    <xdr:to>
      <xdr:col>13</xdr:col>
      <xdr:colOff>0</xdr:colOff>
      <xdr:row>73</xdr:row>
      <xdr:rowOff>0</xdr:rowOff>
    </xdr:to>
    <xdr:graphicFrame macro="">
      <xdr:nvGraphicFramePr>
        <xdr:cNvPr id="9116016" name="Diagramm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73</xdr:row>
      <xdr:rowOff>0</xdr:rowOff>
    </xdr:from>
    <xdr:to>
      <xdr:col>13</xdr:col>
      <xdr:colOff>0</xdr:colOff>
      <xdr:row>77</xdr:row>
      <xdr:rowOff>0</xdr:rowOff>
    </xdr:to>
    <xdr:graphicFrame macro="">
      <xdr:nvGraphicFramePr>
        <xdr:cNvPr id="9116017" name="Diagramm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552450</xdr:colOff>
          <xdr:row>25</xdr:row>
          <xdr:rowOff>66675</xdr:rowOff>
        </xdr:from>
        <xdr:to>
          <xdr:col>2</xdr:col>
          <xdr:colOff>1343025</xdr:colOff>
          <xdr:row>27</xdr:row>
          <xdr:rowOff>28575</xdr:rowOff>
        </xdr:to>
        <xdr:sp macro="" textlink="">
          <xdr:nvSpPr>
            <xdr:cNvPr id="678510" name="Object 1646" hidden="1">
              <a:extLst>
                <a:ext uri="{63B3BB69-23CF-44E3-9099-C40C66FF867C}">
                  <a14:compatExt spid="_x0000_s67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29</xdr:row>
          <xdr:rowOff>95250</xdr:rowOff>
        </xdr:from>
        <xdr:to>
          <xdr:col>2</xdr:col>
          <xdr:colOff>1333500</xdr:colOff>
          <xdr:row>31</xdr:row>
          <xdr:rowOff>66675</xdr:rowOff>
        </xdr:to>
        <xdr:sp macro="" textlink="">
          <xdr:nvSpPr>
            <xdr:cNvPr id="678511" name="Object 1647" hidden="1">
              <a:extLst>
                <a:ext uri="{63B3BB69-23CF-44E3-9099-C40C66FF867C}">
                  <a14:compatExt spid="_x0000_s67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33</xdr:row>
          <xdr:rowOff>57150</xdr:rowOff>
        </xdr:from>
        <xdr:to>
          <xdr:col>2</xdr:col>
          <xdr:colOff>1333500</xdr:colOff>
          <xdr:row>35</xdr:row>
          <xdr:rowOff>38100</xdr:rowOff>
        </xdr:to>
        <xdr:sp macro="" textlink="">
          <xdr:nvSpPr>
            <xdr:cNvPr id="678512" name="Object 1648" hidden="1">
              <a:extLst>
                <a:ext uri="{63B3BB69-23CF-44E3-9099-C40C66FF867C}">
                  <a14:compatExt spid="_x0000_s67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37</xdr:row>
          <xdr:rowOff>85725</xdr:rowOff>
        </xdr:from>
        <xdr:to>
          <xdr:col>2</xdr:col>
          <xdr:colOff>1333500</xdr:colOff>
          <xdr:row>39</xdr:row>
          <xdr:rowOff>76200</xdr:rowOff>
        </xdr:to>
        <xdr:sp macro="" textlink="">
          <xdr:nvSpPr>
            <xdr:cNvPr id="678528" name="Object 1664" hidden="1">
              <a:extLst>
                <a:ext uri="{63B3BB69-23CF-44E3-9099-C40C66FF867C}">
                  <a14:compatExt spid="_x0000_s67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54</xdr:row>
          <xdr:rowOff>76200</xdr:rowOff>
        </xdr:from>
        <xdr:to>
          <xdr:col>2</xdr:col>
          <xdr:colOff>1323975</xdr:colOff>
          <xdr:row>56</xdr:row>
          <xdr:rowOff>66675</xdr:rowOff>
        </xdr:to>
        <xdr:sp macro="" textlink="">
          <xdr:nvSpPr>
            <xdr:cNvPr id="678589" name="Object 1725" hidden="1">
              <a:extLst>
                <a:ext uri="{63B3BB69-23CF-44E3-9099-C40C66FF867C}">
                  <a14:compatExt spid="_x0000_s678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58</xdr:row>
          <xdr:rowOff>76200</xdr:rowOff>
        </xdr:from>
        <xdr:to>
          <xdr:col>2</xdr:col>
          <xdr:colOff>1323975</xdr:colOff>
          <xdr:row>60</xdr:row>
          <xdr:rowOff>66675</xdr:rowOff>
        </xdr:to>
        <xdr:sp macro="" textlink="">
          <xdr:nvSpPr>
            <xdr:cNvPr id="678590" name="Object 1726" hidden="1">
              <a:extLst>
                <a:ext uri="{63B3BB69-23CF-44E3-9099-C40C66FF867C}">
                  <a14:compatExt spid="_x0000_s678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62</xdr:row>
          <xdr:rowOff>76200</xdr:rowOff>
        </xdr:from>
        <xdr:to>
          <xdr:col>2</xdr:col>
          <xdr:colOff>1343025</xdr:colOff>
          <xdr:row>64</xdr:row>
          <xdr:rowOff>66675</xdr:rowOff>
        </xdr:to>
        <xdr:sp macro="" textlink="">
          <xdr:nvSpPr>
            <xdr:cNvPr id="678644" name="Object 1780" hidden="1">
              <a:extLst>
                <a:ext uri="{63B3BB69-23CF-44E3-9099-C40C66FF867C}">
                  <a14:compatExt spid="_x0000_s678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66</xdr:row>
          <xdr:rowOff>85725</xdr:rowOff>
        </xdr:from>
        <xdr:to>
          <xdr:col>2</xdr:col>
          <xdr:colOff>1343025</xdr:colOff>
          <xdr:row>68</xdr:row>
          <xdr:rowOff>66675</xdr:rowOff>
        </xdr:to>
        <xdr:sp macro="" textlink="">
          <xdr:nvSpPr>
            <xdr:cNvPr id="678645" name="Object 1781" hidden="1">
              <a:extLst>
                <a:ext uri="{63B3BB69-23CF-44E3-9099-C40C66FF867C}">
                  <a14:compatExt spid="_x0000_s678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70</xdr:row>
          <xdr:rowOff>76200</xdr:rowOff>
        </xdr:from>
        <xdr:to>
          <xdr:col>2</xdr:col>
          <xdr:colOff>1323975</xdr:colOff>
          <xdr:row>72</xdr:row>
          <xdr:rowOff>57150</xdr:rowOff>
        </xdr:to>
        <xdr:sp macro="" textlink="">
          <xdr:nvSpPr>
            <xdr:cNvPr id="678672" name="Object 1808" hidden="1">
              <a:extLst>
                <a:ext uri="{63B3BB69-23CF-44E3-9099-C40C66FF867C}">
                  <a14:compatExt spid="_x0000_s678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74</xdr:row>
          <xdr:rowOff>95250</xdr:rowOff>
        </xdr:from>
        <xdr:to>
          <xdr:col>2</xdr:col>
          <xdr:colOff>1323975</xdr:colOff>
          <xdr:row>76</xdr:row>
          <xdr:rowOff>57150</xdr:rowOff>
        </xdr:to>
        <xdr:sp macro="" textlink="">
          <xdr:nvSpPr>
            <xdr:cNvPr id="678673" name="Object 1809" hidden="1">
              <a:extLst>
                <a:ext uri="{63B3BB69-23CF-44E3-9099-C40C66FF867C}">
                  <a14:compatExt spid="_x0000_s678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xdr:row>
          <xdr:rowOff>47625</xdr:rowOff>
        </xdr:from>
        <xdr:to>
          <xdr:col>2</xdr:col>
          <xdr:colOff>1781175</xdr:colOff>
          <xdr:row>10</xdr:row>
          <xdr:rowOff>9525</xdr:rowOff>
        </xdr:to>
        <xdr:sp macro="" textlink="">
          <xdr:nvSpPr>
            <xdr:cNvPr id="5455238" name="Object 7558" hidden="1">
              <a:extLst>
                <a:ext uri="{63B3BB69-23CF-44E3-9099-C40C66FF867C}">
                  <a14:compatExt spid="_x0000_s5455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88</xdr:row>
          <xdr:rowOff>38100</xdr:rowOff>
        </xdr:from>
        <xdr:to>
          <xdr:col>2</xdr:col>
          <xdr:colOff>1314450</xdr:colOff>
          <xdr:row>90</xdr:row>
          <xdr:rowOff>19050</xdr:rowOff>
        </xdr:to>
        <xdr:sp macro="" textlink="">
          <xdr:nvSpPr>
            <xdr:cNvPr id="5455534" name="Object 7854" hidden="1">
              <a:extLst>
                <a:ext uri="{63B3BB69-23CF-44E3-9099-C40C66FF867C}">
                  <a14:compatExt spid="_x0000_s5455534"/>
                </a:ext>
              </a:extLst>
            </xdr:cNvPr>
            <xdr:cNvSpPr/>
          </xdr:nvSpPr>
          <xdr:spPr>
            <a:xfrm>
              <a:off x="0" y="0"/>
              <a:ext cx="0" cy="0"/>
            </a:xfrm>
            <a:prstGeom prst="rect">
              <a:avLst/>
            </a:prstGeom>
          </xdr:spPr>
        </xdr:sp>
        <xdr:clientData/>
      </xdr:twoCellAnchor>
    </mc:Choice>
    <mc:Fallback/>
  </mc:AlternateContent>
  <xdr:twoCellAnchor editAs="oneCell">
    <xdr:from>
      <xdr:col>15</xdr:col>
      <xdr:colOff>190502</xdr:colOff>
      <xdr:row>0</xdr:row>
      <xdr:rowOff>0</xdr:rowOff>
    </xdr:from>
    <xdr:to>
      <xdr:col>20</xdr:col>
      <xdr:colOff>738498</xdr:colOff>
      <xdr:row>20</xdr:row>
      <xdr:rowOff>89230</xdr:rowOff>
    </xdr:to>
    <xdr:pic>
      <xdr:nvPicPr>
        <xdr:cNvPr id="2" name="Grafik 1"/>
        <xdr:cNvPicPr>
          <a:picLocks noChangeAspect="1"/>
        </xdr:cNvPicPr>
      </xdr:nvPicPr>
      <xdr:blipFill>
        <a:blip xmlns:r="http://schemas.openxmlformats.org/officeDocument/2006/relationships" r:embed="rId7"/>
        <a:stretch>
          <a:fillRect/>
        </a:stretch>
      </xdr:blipFill>
      <xdr:spPr>
        <a:xfrm>
          <a:off x="12030077" y="0"/>
          <a:ext cx="4043671" cy="2841955"/>
        </a:xfrm>
        <a:prstGeom prst="rect">
          <a:avLst/>
        </a:prstGeom>
      </xdr:spPr>
    </xdr:pic>
    <xdr:clientData/>
  </xdr:twoCellAnchor>
  <xdr:twoCellAnchor editAs="oneCell">
    <xdr:from>
      <xdr:col>0</xdr:col>
      <xdr:colOff>38100</xdr:colOff>
      <xdr:row>0</xdr:row>
      <xdr:rowOff>19050</xdr:rowOff>
    </xdr:from>
    <xdr:to>
      <xdr:col>0</xdr:col>
      <xdr:colOff>342943</xdr:colOff>
      <xdr:row>2</xdr:row>
      <xdr:rowOff>47</xdr:rowOff>
    </xdr:to>
    <xdr:pic>
      <xdr:nvPicPr>
        <xdr:cNvPr id="66" name="Grafik 6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8100" y="19050"/>
          <a:ext cx="304843" cy="333422"/>
        </a:xfrm>
        <a:prstGeom prst="rect">
          <a:avLst/>
        </a:prstGeom>
      </xdr:spPr>
    </xdr:pic>
    <xdr:clientData/>
  </xdr:twoCellAnchor>
  <xdr:twoCellAnchor editAs="oneCell">
    <xdr:from>
      <xdr:col>15</xdr:col>
      <xdr:colOff>333375</xdr:colOff>
      <xdr:row>44</xdr:row>
      <xdr:rowOff>85725</xdr:rowOff>
    </xdr:from>
    <xdr:to>
      <xdr:col>20</xdr:col>
      <xdr:colOff>390081</xdr:colOff>
      <xdr:row>52</xdr:row>
      <xdr:rowOff>114154</xdr:rowOff>
    </xdr:to>
    <xdr:pic>
      <xdr:nvPicPr>
        <xdr:cNvPr id="3" name="Grafik 2"/>
        <xdr:cNvPicPr>
          <a:picLocks noChangeAspect="1"/>
        </xdr:cNvPicPr>
      </xdr:nvPicPr>
      <xdr:blipFill>
        <a:blip xmlns:r="http://schemas.openxmlformats.org/officeDocument/2006/relationships" r:embed="rId9"/>
        <a:stretch>
          <a:fillRect/>
        </a:stretch>
      </xdr:blipFill>
      <xdr:spPr>
        <a:xfrm>
          <a:off x="12172950" y="6181725"/>
          <a:ext cx="3552381" cy="1171429"/>
        </a:xfrm>
        <a:prstGeom prst="rect">
          <a:avLst/>
        </a:prstGeom>
      </xdr:spPr>
    </xdr:pic>
    <xdr:clientData/>
  </xdr:twoCellAnchor>
  <xdr:twoCellAnchor>
    <xdr:from>
      <xdr:col>0</xdr:col>
      <xdr:colOff>47624</xdr:colOff>
      <xdr:row>25</xdr:row>
      <xdr:rowOff>0</xdr:rowOff>
    </xdr:from>
    <xdr:to>
      <xdr:col>1</xdr:col>
      <xdr:colOff>914399</xdr:colOff>
      <xdr:row>27</xdr:row>
      <xdr:rowOff>95250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28575</xdr:colOff>
      <xdr:row>29</xdr:row>
      <xdr:rowOff>0</xdr:rowOff>
    </xdr:from>
    <xdr:to>
      <xdr:col>1</xdr:col>
      <xdr:colOff>895350</xdr:colOff>
      <xdr:row>31</xdr:row>
      <xdr:rowOff>95250</xdr:rowOff>
    </xdr:to>
    <xdr:graphicFrame macro="">
      <xdr:nvGraphicFramePr>
        <xdr:cNvPr id="42" name="Diagramm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38100</xdr:colOff>
      <xdr:row>33</xdr:row>
      <xdr:rowOff>0</xdr:rowOff>
    </xdr:from>
    <xdr:to>
      <xdr:col>1</xdr:col>
      <xdr:colOff>904875</xdr:colOff>
      <xdr:row>35</xdr:row>
      <xdr:rowOff>95250</xdr:rowOff>
    </xdr:to>
    <xdr:graphicFrame macro="">
      <xdr:nvGraphicFramePr>
        <xdr:cNvPr id="43" name="Diagramm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28575</xdr:colOff>
      <xdr:row>36</xdr:row>
      <xdr:rowOff>133350</xdr:rowOff>
    </xdr:from>
    <xdr:to>
      <xdr:col>1</xdr:col>
      <xdr:colOff>895350</xdr:colOff>
      <xdr:row>39</xdr:row>
      <xdr:rowOff>85725</xdr:rowOff>
    </xdr:to>
    <xdr:graphicFrame macro="">
      <xdr:nvGraphicFramePr>
        <xdr:cNvPr id="44" name="Diagramm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295275</xdr:colOff>
      <xdr:row>35</xdr:row>
      <xdr:rowOff>123825</xdr:rowOff>
    </xdr:from>
    <xdr:to>
      <xdr:col>13</xdr:col>
      <xdr:colOff>161468</xdr:colOff>
      <xdr:row>64</xdr:row>
      <xdr:rowOff>66164</xdr:rowOff>
    </xdr:to>
    <xdr:pic>
      <xdr:nvPicPr>
        <xdr:cNvPr id="2" name="Grafik 1"/>
        <xdr:cNvPicPr>
          <a:picLocks noChangeAspect="1"/>
        </xdr:cNvPicPr>
      </xdr:nvPicPr>
      <xdr:blipFill>
        <a:blip xmlns:r="http://schemas.openxmlformats.org/officeDocument/2006/relationships" r:embed="rId1"/>
        <a:stretch>
          <a:fillRect/>
        </a:stretch>
      </xdr:blipFill>
      <xdr:spPr>
        <a:xfrm>
          <a:off x="7381875" y="4762500"/>
          <a:ext cx="3657143" cy="4085714"/>
        </a:xfrm>
        <a:prstGeom prst="rect">
          <a:avLst/>
        </a:prstGeom>
      </xdr:spPr>
    </xdr:pic>
    <xdr:clientData/>
  </xdr:twoCellAnchor>
  <xdr:twoCellAnchor editAs="oneCell">
    <xdr:from>
      <xdr:col>0</xdr:col>
      <xdr:colOff>571500</xdr:colOff>
      <xdr:row>36</xdr:row>
      <xdr:rowOff>0</xdr:rowOff>
    </xdr:from>
    <xdr:to>
      <xdr:col>10</xdr:col>
      <xdr:colOff>227757</xdr:colOff>
      <xdr:row>77</xdr:row>
      <xdr:rowOff>94492</xdr:rowOff>
    </xdr:to>
    <xdr:pic>
      <xdr:nvPicPr>
        <xdr:cNvPr id="3" name="Grafik 2"/>
        <xdr:cNvPicPr>
          <a:picLocks noChangeAspect="1"/>
        </xdr:cNvPicPr>
      </xdr:nvPicPr>
      <xdr:blipFill>
        <a:blip xmlns:r="http://schemas.openxmlformats.org/officeDocument/2006/relationships" r:embed="rId2"/>
        <a:stretch>
          <a:fillRect/>
        </a:stretch>
      </xdr:blipFill>
      <xdr:spPr>
        <a:xfrm>
          <a:off x="571500" y="4781550"/>
          <a:ext cx="6742857" cy="6066667"/>
        </a:xfrm>
        <a:prstGeom prst="rect">
          <a:avLst/>
        </a:prstGeom>
      </xdr:spPr>
    </xdr:pic>
    <xdr:clientData/>
  </xdr:twoCellAnchor>
  <xdr:twoCellAnchor editAs="oneCell">
    <xdr:from>
      <xdr:col>0</xdr:col>
      <xdr:colOff>38100</xdr:colOff>
      <xdr:row>0</xdr:row>
      <xdr:rowOff>76200</xdr:rowOff>
    </xdr:from>
    <xdr:to>
      <xdr:col>0</xdr:col>
      <xdr:colOff>295275</xdr:colOff>
      <xdr:row>1</xdr:row>
      <xdr:rowOff>126924</xdr:rowOff>
    </xdr:to>
    <xdr:pic>
      <xdr:nvPicPr>
        <xdr:cNvPr id="7" name="Grafik 6"/>
        <xdr:cNvPicPr>
          <a:picLocks noChangeAspect="1"/>
        </xdr:cNvPicPr>
      </xdr:nvPicPr>
      <xdr:blipFill>
        <a:blip xmlns:r="http://schemas.openxmlformats.org/officeDocument/2006/relationships" r:embed="rId3"/>
        <a:stretch>
          <a:fillRect/>
        </a:stretch>
      </xdr:blipFill>
      <xdr:spPr>
        <a:xfrm>
          <a:off x="38100" y="76200"/>
          <a:ext cx="257175" cy="2602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1</xdr:row>
      <xdr:rowOff>22170</xdr:rowOff>
    </xdr:from>
    <xdr:to>
      <xdr:col>24</xdr:col>
      <xdr:colOff>703721</xdr:colOff>
      <xdr:row>36</xdr:row>
      <xdr:rowOff>122998</xdr:rowOff>
    </xdr:to>
    <xdr:pic>
      <xdr:nvPicPr>
        <xdr:cNvPr id="3" name="Grafik 2"/>
        <xdr:cNvPicPr>
          <a:picLocks noChangeAspect="1"/>
        </xdr:cNvPicPr>
      </xdr:nvPicPr>
      <xdr:blipFill>
        <a:blip xmlns:r="http://schemas.openxmlformats.org/officeDocument/2006/relationships" r:embed="rId1"/>
        <a:stretch>
          <a:fillRect/>
        </a:stretch>
      </xdr:blipFill>
      <xdr:spPr>
        <a:xfrm>
          <a:off x="16221075" y="250770"/>
          <a:ext cx="6266321" cy="5063353"/>
        </a:xfrm>
        <a:prstGeom prst="rect">
          <a:avLst/>
        </a:prstGeom>
      </xdr:spPr>
    </xdr:pic>
    <xdr:clientData/>
  </xdr:twoCellAnchor>
  <xdr:twoCellAnchor editAs="oneCell">
    <xdr:from>
      <xdr:col>12</xdr:col>
      <xdr:colOff>228600</xdr:colOff>
      <xdr:row>1</xdr:row>
      <xdr:rowOff>85725</xdr:rowOff>
    </xdr:from>
    <xdr:to>
      <xdr:col>16</xdr:col>
      <xdr:colOff>380394</xdr:colOff>
      <xdr:row>25</xdr:row>
      <xdr:rowOff>90172</xdr:rowOff>
    </xdr:to>
    <xdr:pic>
      <xdr:nvPicPr>
        <xdr:cNvPr id="4" name="Grafik 3"/>
        <xdr:cNvPicPr>
          <a:picLocks noChangeAspect="1"/>
        </xdr:cNvPicPr>
      </xdr:nvPicPr>
      <xdr:blipFill>
        <a:blip xmlns:r="http://schemas.openxmlformats.org/officeDocument/2006/relationships" r:embed="rId2"/>
        <a:stretch>
          <a:fillRect/>
        </a:stretch>
      </xdr:blipFill>
      <xdr:spPr>
        <a:xfrm>
          <a:off x="12868275" y="314325"/>
          <a:ext cx="3199794" cy="3185797"/>
        </a:xfrm>
        <a:prstGeom prst="rect">
          <a:avLst/>
        </a:prstGeom>
      </xdr:spPr>
    </xdr:pic>
    <xdr:clientData/>
  </xdr:twoCellAnchor>
  <xdr:twoCellAnchor editAs="oneCell">
    <xdr:from>
      <xdr:col>12</xdr:col>
      <xdr:colOff>285749</xdr:colOff>
      <xdr:row>26</xdr:row>
      <xdr:rowOff>74275</xdr:rowOff>
    </xdr:from>
    <xdr:to>
      <xdr:col>24</xdr:col>
      <xdr:colOff>26948</xdr:colOff>
      <xdr:row>51</xdr:row>
      <xdr:rowOff>84982</xdr:rowOff>
    </xdr:to>
    <xdr:pic>
      <xdr:nvPicPr>
        <xdr:cNvPr id="5" name="Grafik 4"/>
        <xdr:cNvPicPr>
          <a:picLocks noChangeAspect="1"/>
        </xdr:cNvPicPr>
      </xdr:nvPicPr>
      <xdr:blipFill>
        <a:blip xmlns:r="http://schemas.openxmlformats.org/officeDocument/2006/relationships" r:embed="rId3"/>
        <a:stretch>
          <a:fillRect/>
        </a:stretch>
      </xdr:blipFill>
      <xdr:spPr>
        <a:xfrm>
          <a:off x="12925424" y="3646150"/>
          <a:ext cx="8885199" cy="4058832"/>
        </a:xfrm>
        <a:prstGeom prst="rect">
          <a:avLst/>
        </a:prstGeom>
      </xdr:spPr>
    </xdr:pic>
    <xdr:clientData/>
  </xdr:twoCellAnchor>
  <xdr:twoCellAnchor editAs="oneCell">
    <xdr:from>
      <xdr:col>12</xdr:col>
      <xdr:colOff>342900</xdr:colOff>
      <xdr:row>51</xdr:row>
      <xdr:rowOff>142875</xdr:rowOff>
    </xdr:from>
    <xdr:to>
      <xdr:col>19</xdr:col>
      <xdr:colOff>751757</xdr:colOff>
      <xdr:row>99</xdr:row>
      <xdr:rowOff>94284</xdr:rowOff>
    </xdr:to>
    <xdr:pic>
      <xdr:nvPicPr>
        <xdr:cNvPr id="6" name="Grafik 5"/>
        <xdr:cNvPicPr>
          <a:picLocks noChangeAspect="1"/>
        </xdr:cNvPicPr>
      </xdr:nvPicPr>
      <xdr:blipFill>
        <a:blip xmlns:r="http://schemas.openxmlformats.org/officeDocument/2006/relationships" r:embed="rId4"/>
        <a:stretch>
          <a:fillRect/>
        </a:stretch>
      </xdr:blipFill>
      <xdr:spPr>
        <a:xfrm>
          <a:off x="12982575" y="7762875"/>
          <a:ext cx="5742857" cy="7723809"/>
        </a:xfrm>
        <a:prstGeom prst="rect">
          <a:avLst/>
        </a:prstGeom>
      </xdr:spPr>
    </xdr:pic>
    <xdr:clientData/>
  </xdr:twoCellAnchor>
  <xdr:twoCellAnchor editAs="oneCell">
    <xdr:from>
      <xdr:col>0</xdr:col>
      <xdr:colOff>304800</xdr:colOff>
      <xdr:row>23</xdr:row>
      <xdr:rowOff>95250</xdr:rowOff>
    </xdr:from>
    <xdr:to>
      <xdr:col>1</xdr:col>
      <xdr:colOff>437910</xdr:colOff>
      <xdr:row>51</xdr:row>
      <xdr:rowOff>142302</xdr:rowOff>
    </xdr:to>
    <xdr:pic>
      <xdr:nvPicPr>
        <xdr:cNvPr id="2" name="Grafik 1"/>
        <xdr:cNvPicPr>
          <a:picLocks noChangeAspect="1"/>
        </xdr:cNvPicPr>
      </xdr:nvPicPr>
      <xdr:blipFill>
        <a:blip xmlns:r="http://schemas.openxmlformats.org/officeDocument/2006/relationships" r:embed="rId5"/>
        <a:stretch>
          <a:fillRect/>
        </a:stretch>
      </xdr:blipFill>
      <xdr:spPr>
        <a:xfrm>
          <a:off x="304800" y="3181350"/>
          <a:ext cx="1923810" cy="4580952"/>
        </a:xfrm>
        <a:prstGeom prst="rect">
          <a:avLst/>
        </a:prstGeom>
      </xdr:spPr>
    </xdr:pic>
    <xdr:clientData/>
  </xdr:twoCellAnchor>
  <xdr:twoCellAnchor editAs="oneCell">
    <xdr:from>
      <xdr:col>0</xdr:col>
      <xdr:colOff>47625</xdr:colOff>
      <xdr:row>0</xdr:row>
      <xdr:rowOff>76200</xdr:rowOff>
    </xdr:from>
    <xdr:to>
      <xdr:col>0</xdr:col>
      <xdr:colOff>304800</xdr:colOff>
      <xdr:row>1</xdr:row>
      <xdr:rowOff>107874</xdr:rowOff>
    </xdr:to>
    <xdr:pic>
      <xdr:nvPicPr>
        <xdr:cNvPr id="8" name="Grafik 7"/>
        <xdr:cNvPicPr>
          <a:picLocks noChangeAspect="1"/>
        </xdr:cNvPicPr>
      </xdr:nvPicPr>
      <xdr:blipFill>
        <a:blip xmlns:r="http://schemas.openxmlformats.org/officeDocument/2006/relationships" r:embed="rId6"/>
        <a:stretch>
          <a:fillRect/>
        </a:stretch>
      </xdr:blipFill>
      <xdr:spPr>
        <a:xfrm>
          <a:off x="47625" y="76200"/>
          <a:ext cx="257175" cy="260274"/>
        </a:xfrm>
        <a:prstGeom prst="rect">
          <a:avLst/>
        </a:prstGeom>
      </xdr:spPr>
    </xdr:pic>
    <xdr:clientData/>
  </xdr:twoCellAnchor>
  <xdr:twoCellAnchor editAs="oneCell">
    <xdr:from>
      <xdr:col>1</xdr:col>
      <xdr:colOff>401633</xdr:colOff>
      <xdr:row>23</xdr:row>
      <xdr:rowOff>9524</xdr:rowOff>
    </xdr:from>
    <xdr:to>
      <xdr:col>11</xdr:col>
      <xdr:colOff>377051</xdr:colOff>
      <xdr:row>46</xdr:row>
      <xdr:rowOff>122936</xdr:rowOff>
    </xdr:to>
    <xdr:pic>
      <xdr:nvPicPr>
        <xdr:cNvPr id="7" name="Grafik 6"/>
        <xdr:cNvPicPr>
          <a:picLocks noChangeAspect="1"/>
        </xdr:cNvPicPr>
      </xdr:nvPicPr>
      <xdr:blipFill>
        <a:blip xmlns:r="http://schemas.openxmlformats.org/officeDocument/2006/relationships" r:embed="rId7"/>
        <a:stretch>
          <a:fillRect/>
        </a:stretch>
      </xdr:blipFill>
      <xdr:spPr>
        <a:xfrm>
          <a:off x="2192333" y="3095624"/>
          <a:ext cx="5699943" cy="38376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E-PE4-THINK/DuE-Pe4-Think/Daten/BW/Sachverst&#228;ndiger/!Kunden/Scheufelen/IFRS/Vorsch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BM/DataMBM/ACT2018_08/MBM_MgmtRep_08_2018_20180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Summen"/>
      <sheetName val="Alternativen"/>
      <sheetName val="Erläuterung"/>
      <sheetName val="Klassen"/>
      <sheetName val="Abw.ND 2004"/>
      <sheetName val="Abw.ND 2005"/>
      <sheetName val="Abw.ND 2006"/>
    </sheetNames>
    <sheetDataSet>
      <sheetData sheetId="0" refreshError="1"/>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Parameter"/>
      <sheetName val="Übersetzung"/>
      <sheetName val="Bilanz Aktiva"/>
      <sheetName val="Bilanz Passiva"/>
      <sheetName val="GuV"/>
      <sheetName val="CF Bericht"/>
      <sheetName val="Schema Überschuldungsstatus"/>
      <sheetName val="Schema Zahlungsunfähigkeit"/>
      <sheetName val="AMMATEC Warenbestand 2017"/>
      <sheetName val="CF Bericht (Daten)"/>
      <sheetName val="Bilanz Aktiva (Daten)"/>
      <sheetName val="Bewegungsbilanz Aktiva"/>
      <sheetName val="Bilanz Passiva (Daten)"/>
      <sheetName val="Bewegungsbilanz Passiva"/>
      <sheetName val="GuV (nach GKV) (Daten)"/>
      <sheetName val="Budget als BWA mit Sachkonten"/>
      <sheetName val="SuSaJan. 2018-Dez. 2018"/>
      <sheetName val="SuSa 01.2018"/>
      <sheetName val="SuSa 02.2018"/>
      <sheetName val="SuSa 03.2018"/>
      <sheetName val="SuSa 04.2018"/>
      <sheetName val="BWA_2017_Ammatec"/>
      <sheetName val="SuSa 05.2018"/>
      <sheetName val="SuSa 06.2018"/>
      <sheetName val="SuSa 07.2018"/>
      <sheetName val="SuSa 08.2018"/>
      <sheetName val="BWA Jahresübersicht_2018"/>
      <sheetName val="BWA Wertenachw_2018"/>
      <sheetName val="BWA 012018"/>
      <sheetName val="BWA 022018"/>
      <sheetName val="BWA 032018"/>
      <sheetName val="BWA 022018 (2)"/>
      <sheetName val="BWA 042018"/>
      <sheetName val="BWA 052018"/>
      <sheetName val="BWA 062018"/>
      <sheetName val="BWA 072018"/>
      <sheetName val="BWA 082018"/>
      <sheetName val="SuSaJan. 2017-Dez. 2017"/>
      <sheetName val="Susa_2017"/>
      <sheetName val="Kontenzuordnung"/>
      <sheetName val="Tabelle1"/>
    </sheetNames>
    <sheetDataSet>
      <sheetData sheetId="0">
        <row r="5">
          <cell r="B5" t="str">
            <v>MBM Industrie GmbH</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A3">
            <v>27</v>
          </cell>
        </row>
      </sheetData>
      <sheetData sheetId="19">
        <row r="3">
          <cell r="A3">
            <v>27</v>
          </cell>
        </row>
      </sheetData>
      <sheetData sheetId="20">
        <row r="3">
          <cell r="A3">
            <v>27</v>
          </cell>
        </row>
      </sheetData>
      <sheetData sheetId="21">
        <row r="3">
          <cell r="A3">
            <v>27</v>
          </cell>
        </row>
      </sheetData>
      <sheetData sheetId="22" refreshError="1"/>
      <sheetData sheetId="23">
        <row r="3">
          <cell r="A3">
            <v>27</v>
          </cell>
        </row>
      </sheetData>
      <sheetData sheetId="24">
        <row r="3">
          <cell r="A3">
            <v>27</v>
          </cell>
        </row>
      </sheetData>
      <sheetData sheetId="25">
        <row r="3">
          <cell r="A3">
            <v>27</v>
          </cell>
        </row>
      </sheetData>
      <sheetData sheetId="26">
        <row r="3">
          <cell r="A3">
            <v>27</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
          <cell r="A2">
            <v>27</v>
          </cell>
        </row>
      </sheetData>
      <sheetData sheetId="41"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2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2.vml"/><Relationship Id="rId21" Type="http://schemas.openxmlformats.org/officeDocument/2006/relationships/image" Target="../media/image29.emf"/><Relationship Id="rId7" Type="http://schemas.openxmlformats.org/officeDocument/2006/relationships/image" Target="../media/image22.emf"/><Relationship Id="rId12" Type="http://schemas.openxmlformats.org/officeDocument/2006/relationships/oleObject" Target="../embeddings/oleObject5.bin"/><Relationship Id="rId17" Type="http://schemas.openxmlformats.org/officeDocument/2006/relationships/image" Target="../media/image27.emf"/><Relationship Id="rId25" Type="http://schemas.openxmlformats.org/officeDocument/2006/relationships/image" Target="../media/image31.emf"/><Relationship Id="rId2" Type="http://schemas.openxmlformats.org/officeDocument/2006/relationships/drawing" Target="../drawings/drawing6.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5.bin"/><Relationship Id="rId6" Type="http://schemas.openxmlformats.org/officeDocument/2006/relationships/oleObject" Target="../embeddings/oleObject2.bin"/><Relationship Id="rId11" Type="http://schemas.openxmlformats.org/officeDocument/2006/relationships/image" Target="../media/image24.emf"/><Relationship Id="rId24" Type="http://schemas.openxmlformats.org/officeDocument/2006/relationships/oleObject" Target="../embeddings/oleObject11.bin"/><Relationship Id="rId5" Type="http://schemas.openxmlformats.org/officeDocument/2006/relationships/image" Target="../media/image21.emf"/><Relationship Id="rId15" Type="http://schemas.openxmlformats.org/officeDocument/2006/relationships/image" Target="../media/image26.emf"/><Relationship Id="rId23" Type="http://schemas.openxmlformats.org/officeDocument/2006/relationships/image" Target="../media/image30.emf"/><Relationship Id="rId28" Type="http://schemas.openxmlformats.org/officeDocument/2006/relationships/comments" Target="../comments2.xml"/><Relationship Id="rId10" Type="http://schemas.openxmlformats.org/officeDocument/2006/relationships/oleObject" Target="../embeddings/oleObject4.bin"/><Relationship Id="rId19" Type="http://schemas.openxmlformats.org/officeDocument/2006/relationships/image" Target="../media/image28.emf"/><Relationship Id="rId4" Type="http://schemas.openxmlformats.org/officeDocument/2006/relationships/oleObject" Target="../embeddings/oleObject1.bin"/><Relationship Id="rId9" Type="http://schemas.openxmlformats.org/officeDocument/2006/relationships/image" Target="../media/image2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32.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33" sqref="A33"/>
    </sheetView>
  </sheetViews>
  <sheetFormatPr baseColWidth="10" defaultRowHeight="12.75" x14ac:dyDescent="0.2"/>
  <cols>
    <col min="1" max="1" width="36.7109375" customWidth="1"/>
    <col min="2" max="8" width="11.42578125" style="334"/>
  </cols>
  <sheetData>
    <row r="1" spans="1:7" x14ac:dyDescent="0.2">
      <c r="B1" s="390" t="s">
        <v>220</v>
      </c>
      <c r="C1" s="351"/>
      <c r="D1" s="352"/>
      <c r="F1" s="271" t="s">
        <v>368</v>
      </c>
    </row>
    <row r="2" spans="1:7" x14ac:dyDescent="0.2">
      <c r="A2" s="365"/>
      <c r="B2" s="366" t="s">
        <v>364</v>
      </c>
      <c r="C2" s="367" t="s">
        <v>398</v>
      </c>
      <c r="D2" s="335" t="s">
        <v>274</v>
      </c>
    </row>
    <row r="4" spans="1:7" x14ac:dyDescent="0.2">
      <c r="A4" s="368" t="s">
        <v>349</v>
      </c>
      <c r="B4" s="369"/>
      <c r="C4" s="370"/>
      <c r="D4" s="370"/>
      <c r="E4" s="370"/>
      <c r="F4" s="371"/>
    </row>
    <row r="5" spans="1:7" x14ac:dyDescent="0.2">
      <c r="A5" s="372" t="s">
        <v>350</v>
      </c>
      <c r="B5" s="373"/>
      <c r="C5" s="374"/>
      <c r="D5" s="374"/>
      <c r="E5" s="374"/>
      <c r="F5" s="375"/>
    </row>
    <row r="6" spans="1:7" ht="3.75" customHeight="1" x14ac:dyDescent="0.2">
      <c r="A6" s="173"/>
      <c r="B6" s="336"/>
      <c r="C6" s="337"/>
      <c r="D6" s="337"/>
      <c r="E6" s="337"/>
      <c r="F6" s="338"/>
    </row>
    <row r="7" spans="1:7" x14ac:dyDescent="0.2">
      <c r="A7" s="341" t="s">
        <v>351</v>
      </c>
      <c r="B7" s="214"/>
      <c r="C7" s="244"/>
      <c r="D7" s="244" t="s">
        <v>57</v>
      </c>
      <c r="E7" s="244"/>
      <c r="F7" s="244"/>
      <c r="G7" s="353"/>
    </row>
    <row r="8" spans="1:7" x14ac:dyDescent="0.2">
      <c r="A8" s="173"/>
      <c r="B8" s="336" t="s">
        <v>352</v>
      </c>
      <c r="C8" s="336" t="s">
        <v>354</v>
      </c>
      <c r="D8" s="336" t="s">
        <v>355</v>
      </c>
      <c r="E8" s="336" t="s">
        <v>356</v>
      </c>
      <c r="F8" s="336" t="s">
        <v>357</v>
      </c>
      <c r="G8" s="353"/>
    </row>
    <row r="9" spans="1:7" x14ac:dyDescent="0.2">
      <c r="A9" s="173"/>
      <c r="B9" s="336" t="s">
        <v>353</v>
      </c>
      <c r="C9" s="336" t="s">
        <v>358</v>
      </c>
      <c r="D9" s="336" t="s">
        <v>359</v>
      </c>
      <c r="E9" s="336" t="s">
        <v>360</v>
      </c>
      <c r="F9" s="336" t="s">
        <v>361</v>
      </c>
      <c r="G9" s="353"/>
    </row>
    <row r="10" spans="1:7" x14ac:dyDescent="0.2">
      <c r="A10" s="339"/>
      <c r="B10" s="342">
        <v>2021</v>
      </c>
      <c r="C10" s="340">
        <f t="shared" ref="C10:F10" si="0">B10+1</f>
        <v>2022</v>
      </c>
      <c r="D10" s="340">
        <f t="shared" si="0"/>
        <v>2023</v>
      </c>
      <c r="E10" s="340">
        <f t="shared" si="0"/>
        <v>2024</v>
      </c>
      <c r="F10" s="340">
        <f t="shared" si="0"/>
        <v>2025</v>
      </c>
      <c r="G10" s="353"/>
    </row>
    <row r="13" spans="1:7" x14ac:dyDescent="0.2">
      <c r="A13" s="350" t="s">
        <v>371</v>
      </c>
      <c r="B13" s="354">
        <v>-0.02</v>
      </c>
      <c r="C13" s="355">
        <v>-0.02</v>
      </c>
      <c r="D13" s="355">
        <v>-0.02</v>
      </c>
      <c r="E13" s="355">
        <v>-0.02</v>
      </c>
      <c r="F13" s="355">
        <v>-0.02</v>
      </c>
      <c r="G13" s="353"/>
    </row>
    <row r="14" spans="1:7" x14ac:dyDescent="0.2">
      <c r="A14" s="350" t="s">
        <v>483</v>
      </c>
      <c r="B14" s="356">
        <f>3*12</f>
        <v>36</v>
      </c>
      <c r="C14" s="359">
        <f t="shared" ref="C14:F14" si="1">3*12</f>
        <v>36</v>
      </c>
      <c r="D14" s="359">
        <f t="shared" si="1"/>
        <v>36</v>
      </c>
      <c r="E14" s="359">
        <f t="shared" si="1"/>
        <v>36</v>
      </c>
      <c r="F14" s="360">
        <f t="shared" si="1"/>
        <v>36</v>
      </c>
      <c r="G14" s="353"/>
    </row>
    <row r="15" spans="1:7" x14ac:dyDescent="0.2">
      <c r="A15" s="350" t="s">
        <v>484</v>
      </c>
      <c r="B15" s="356">
        <f>30*12</f>
        <v>360</v>
      </c>
      <c r="C15" s="359">
        <f t="shared" ref="C15:F15" si="2">30*12</f>
        <v>360</v>
      </c>
      <c r="D15" s="359">
        <f t="shared" si="2"/>
        <v>360</v>
      </c>
      <c r="E15" s="359">
        <f t="shared" si="2"/>
        <v>360</v>
      </c>
      <c r="F15" s="360">
        <f t="shared" si="2"/>
        <v>360</v>
      </c>
      <c r="G15" s="353"/>
    </row>
    <row r="16" spans="1:7" x14ac:dyDescent="0.2">
      <c r="A16" s="350" t="s">
        <v>485</v>
      </c>
      <c r="B16" s="356">
        <f>10*12</f>
        <v>120</v>
      </c>
      <c r="C16" s="359">
        <f t="shared" ref="C16:F16" si="3">10*12</f>
        <v>120</v>
      </c>
      <c r="D16" s="359">
        <f t="shared" si="3"/>
        <v>120</v>
      </c>
      <c r="E16" s="359">
        <f t="shared" si="3"/>
        <v>120</v>
      </c>
      <c r="F16" s="360">
        <f t="shared" si="3"/>
        <v>120</v>
      </c>
      <c r="G16" s="353"/>
    </row>
    <row r="17" spans="1:7" x14ac:dyDescent="0.2">
      <c r="A17" s="350" t="s">
        <v>375</v>
      </c>
      <c r="B17" s="354">
        <v>-0.33</v>
      </c>
      <c r="C17" s="355">
        <v>-0.33</v>
      </c>
      <c r="D17" s="355">
        <v>-0.33</v>
      </c>
      <c r="E17" s="355">
        <v>-0.33</v>
      </c>
      <c r="F17" s="358">
        <v>-0.33</v>
      </c>
      <c r="G17" s="353"/>
    </row>
    <row r="18" spans="1:7" x14ac:dyDescent="0.2">
      <c r="A18" s="357" t="s">
        <v>372</v>
      </c>
      <c r="B18" s="356">
        <v>90</v>
      </c>
      <c r="C18" s="359">
        <v>90</v>
      </c>
      <c r="D18" s="359">
        <v>90</v>
      </c>
      <c r="E18" s="359">
        <v>90</v>
      </c>
      <c r="F18" s="360">
        <v>90</v>
      </c>
      <c r="G18" s="336"/>
    </row>
    <row r="19" spans="1:7" x14ac:dyDescent="0.2">
      <c r="A19" s="357" t="s">
        <v>373</v>
      </c>
      <c r="B19" s="356">
        <v>30</v>
      </c>
      <c r="C19" s="359">
        <v>30</v>
      </c>
      <c r="D19" s="359">
        <v>30</v>
      </c>
      <c r="E19" s="359">
        <v>30</v>
      </c>
      <c r="F19" s="360">
        <v>30</v>
      </c>
      <c r="G19" s="336"/>
    </row>
    <row r="20" spans="1:7" x14ac:dyDescent="0.2">
      <c r="A20" s="357" t="s">
        <v>374</v>
      </c>
      <c r="B20" s="356">
        <v>14</v>
      </c>
      <c r="C20" s="359">
        <v>14</v>
      </c>
      <c r="D20" s="359">
        <v>14</v>
      </c>
      <c r="E20" s="359">
        <v>14</v>
      </c>
      <c r="F20" s="360">
        <v>14</v>
      </c>
      <c r="G20" s="336"/>
    </row>
  </sheetData>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S249"/>
  <sheetViews>
    <sheetView zoomScaleNormal="100" workbookViewId="0">
      <selection activeCell="E221" sqref="E221"/>
    </sheetView>
  </sheetViews>
  <sheetFormatPr baseColWidth="10" defaultRowHeight="11.25" outlineLevelRow="1" x14ac:dyDescent="0.2"/>
  <cols>
    <col min="1" max="2" width="25.28515625" style="29" customWidth="1"/>
    <col min="3" max="3" width="10.7109375" style="1" customWidth="1"/>
    <col min="4" max="4" width="5.7109375" style="1" customWidth="1"/>
    <col min="5" max="5" width="10.7109375" style="1" customWidth="1"/>
    <col min="6" max="6" width="5.7109375" style="1" customWidth="1"/>
    <col min="7" max="7" width="10.7109375" style="1" customWidth="1"/>
    <col min="8" max="8" width="5.7109375" style="1" customWidth="1"/>
    <col min="9" max="9" width="10.7109375" style="1" customWidth="1"/>
    <col min="10" max="10" width="5.7109375" style="1" customWidth="1"/>
    <col min="11" max="11" width="10.7109375" style="1" customWidth="1"/>
    <col min="12" max="12" width="5.7109375" style="1" customWidth="1"/>
    <col min="13" max="13" width="10.7109375" style="1" customWidth="1"/>
    <col min="14" max="14" width="5.7109375" style="1" customWidth="1"/>
    <col min="15" max="15" width="10.7109375" style="1" customWidth="1"/>
    <col min="16" max="16" width="5.7109375" style="1" customWidth="1"/>
    <col min="17" max="17" width="10.7109375" style="1" customWidth="1"/>
    <col min="18" max="18" width="5.7109375" style="1" customWidth="1"/>
    <col min="19" max="19" width="10.7109375" style="1" customWidth="1"/>
    <col min="20" max="20" width="5.7109375" style="1" customWidth="1"/>
    <col min="21" max="21" width="11.7109375" style="1" customWidth="1"/>
    <col min="22" max="22" width="5.7109375" style="1" customWidth="1"/>
    <col min="23" max="23" width="11.7109375" style="1" customWidth="1"/>
    <col min="24" max="24" width="5.7109375" style="1" customWidth="1"/>
    <col min="25" max="25" width="11.7109375" style="1" customWidth="1"/>
    <col min="26" max="26" width="5.7109375" style="1" customWidth="1"/>
    <col min="27" max="27" width="11.85546875" style="1" customWidth="1"/>
    <col min="28" max="28" width="5.7109375" style="1" customWidth="1"/>
    <col min="29" max="29" width="7.28515625" style="15" bestFit="1" customWidth="1"/>
    <col min="30" max="33" width="7.28515625" style="3" bestFit="1" customWidth="1"/>
    <col min="34" max="34" width="7.28515625" style="23" bestFit="1" customWidth="1"/>
    <col min="35" max="35" width="2.7109375" style="29" customWidth="1"/>
    <col min="36" max="37" width="25.28515625" style="29" customWidth="1"/>
    <col min="38" max="38" width="10.7109375" style="1" customWidth="1"/>
    <col min="39" max="39" width="5.7109375" style="1" customWidth="1"/>
    <col min="40" max="40" width="10.7109375" style="1" customWidth="1"/>
    <col min="41" max="41" width="5.7109375" style="1" customWidth="1"/>
    <col min="42" max="42" width="10.7109375" style="1" customWidth="1"/>
    <col min="43" max="43" width="5.7109375" style="1" customWidth="1"/>
    <col min="44" max="44" width="10.7109375" style="1" customWidth="1"/>
    <col min="45" max="45" width="5.7109375" style="1" customWidth="1"/>
    <col min="46" max="46" width="10.7109375" style="1" customWidth="1"/>
    <col min="47" max="47" width="5.7109375" style="1" customWidth="1"/>
    <col min="48" max="48" width="10.7109375" style="1" customWidth="1"/>
    <col min="49" max="49" width="5.7109375" style="1" customWidth="1"/>
    <col min="50" max="50" width="10.7109375" style="1" customWidth="1"/>
    <col min="51" max="51" width="5.7109375" style="1" customWidth="1"/>
    <col min="52" max="52" width="10.7109375" style="1" customWidth="1"/>
    <col min="53" max="53" width="5.7109375" style="1" customWidth="1"/>
    <col min="54" max="54" width="10.7109375" style="1" customWidth="1"/>
    <col min="55" max="55" width="5.7109375" style="1" customWidth="1"/>
    <col min="56" max="56" width="11.7109375" style="1" customWidth="1"/>
    <col min="57" max="57" width="5.7109375" style="1" customWidth="1"/>
    <col min="58" max="58" width="11.7109375" style="1" customWidth="1"/>
    <col min="59" max="59" width="5.7109375" style="1" customWidth="1"/>
    <col min="60" max="60" width="11.7109375" style="1" customWidth="1"/>
    <col min="61" max="61" width="5.7109375" style="1" customWidth="1"/>
    <col min="62" max="62" width="11.85546875" style="1" customWidth="1"/>
    <col min="63" max="63" width="5.7109375" style="1" customWidth="1"/>
    <col min="64" max="64" width="7.28515625" style="15" bestFit="1" customWidth="1"/>
    <col min="65" max="68" width="7.28515625" style="3" bestFit="1" customWidth="1"/>
    <col min="69" max="69" width="7.28515625" style="23" bestFit="1" customWidth="1"/>
    <col min="70" max="70" width="2.7109375" style="29" customWidth="1"/>
    <col min="71" max="72" width="25.28515625" style="29" customWidth="1"/>
    <col min="73" max="73" width="10.7109375" style="1" customWidth="1"/>
    <col min="74" max="74" width="5.7109375" style="1" customWidth="1"/>
    <col min="75" max="75" width="10.7109375" style="1" customWidth="1"/>
    <col min="76" max="76" width="5.7109375" style="1" customWidth="1"/>
    <col min="77" max="77" width="10.7109375" style="1" customWidth="1"/>
    <col min="78" max="78" width="5.7109375" style="1" customWidth="1"/>
    <col min="79" max="79" width="10.7109375" style="1" customWidth="1"/>
    <col min="80" max="80" width="5.7109375" style="1" customWidth="1"/>
    <col min="81" max="81" width="10.7109375" style="1" customWidth="1"/>
    <col min="82" max="82" width="5.7109375" style="1" customWidth="1"/>
    <col min="83" max="83" width="10.7109375" style="1" customWidth="1"/>
    <col min="84" max="84" width="5.7109375" style="1" customWidth="1"/>
    <col min="85" max="85" width="10.7109375" style="1" customWidth="1"/>
    <col min="86" max="86" width="5.7109375" style="1" customWidth="1"/>
    <col min="87" max="87" width="10.7109375" style="1" customWidth="1"/>
    <col min="88" max="88" width="5.7109375" style="1" customWidth="1"/>
    <col min="89" max="89" width="10.7109375" style="1" customWidth="1"/>
    <col min="90" max="90" width="5.7109375" style="1" customWidth="1"/>
    <col min="91" max="91" width="11.7109375" style="1" customWidth="1"/>
    <col min="92" max="92" width="5.7109375" style="1" customWidth="1"/>
    <col min="93" max="93" width="11.7109375" style="1" customWidth="1"/>
    <col min="94" max="94" width="5.7109375" style="1" customWidth="1"/>
    <col min="95" max="95" width="11.7109375" style="1" customWidth="1"/>
    <col min="96" max="96" width="5.7109375" style="1" customWidth="1"/>
    <col min="97" max="97" width="11.85546875" style="1" customWidth="1"/>
    <col min="98" max="98" width="5.7109375" style="1" customWidth="1"/>
    <col min="99" max="99" width="7.28515625" style="15" bestFit="1" customWidth="1"/>
    <col min="100" max="103" width="7.28515625" style="3" bestFit="1" customWidth="1"/>
    <col min="104" max="104" width="7.28515625" style="23" bestFit="1" customWidth="1"/>
    <col min="105" max="105" width="2.7109375" style="29" customWidth="1"/>
    <col min="106" max="107" width="25.28515625" style="29" customWidth="1"/>
    <col min="108" max="108" width="10.7109375" style="1" customWidth="1"/>
    <col min="109" max="109" width="5.7109375" style="1" customWidth="1"/>
    <col min="110" max="110" width="10.7109375" style="1" customWidth="1"/>
    <col min="111" max="111" width="5.7109375" style="1" customWidth="1"/>
    <col min="112" max="112" width="10.7109375" style="1" customWidth="1"/>
    <col min="113" max="113" width="5.7109375" style="1" customWidth="1"/>
    <col min="114" max="114" width="10.7109375" style="1" customWidth="1"/>
    <col min="115" max="115" width="5.7109375" style="1" customWidth="1"/>
    <col min="116" max="116" width="10.7109375" style="1" customWidth="1"/>
    <col min="117" max="117" width="5.7109375" style="1" customWidth="1"/>
    <col min="118" max="118" width="10.7109375" style="1" customWidth="1"/>
    <col min="119" max="119" width="5.7109375" style="1" customWidth="1"/>
    <col min="120" max="120" width="10.7109375" style="1" customWidth="1"/>
    <col min="121" max="121" width="5.7109375" style="1" customWidth="1"/>
    <col min="122" max="122" width="10.7109375" style="1" customWidth="1"/>
    <col min="123" max="123" width="5.7109375" style="1" customWidth="1"/>
    <col min="124" max="124" width="10.7109375" style="1" customWidth="1"/>
    <col min="125" max="125" width="5.7109375" style="1" customWidth="1"/>
    <col min="126" max="126" width="11.7109375" style="1" customWidth="1"/>
    <col min="127" max="127" width="5.7109375" style="1" customWidth="1"/>
    <col min="128" max="128" width="11.7109375" style="1" customWidth="1"/>
    <col min="129" max="129" width="5.7109375" style="1" customWidth="1"/>
    <col min="130" max="130" width="11.7109375" style="1" customWidth="1"/>
    <col min="131" max="131" width="5.7109375" style="1" customWidth="1"/>
    <col min="132" max="132" width="11.85546875" style="1" customWidth="1"/>
    <col min="133" max="133" width="5.7109375" style="1" customWidth="1"/>
    <col min="134" max="134" width="7.28515625" style="15" bestFit="1" customWidth="1"/>
    <col min="135" max="138" width="7.28515625" style="3" bestFit="1" customWidth="1"/>
    <col min="139" max="139" width="7.28515625" style="23" bestFit="1" customWidth="1"/>
    <col min="140" max="140" width="2.7109375" style="29" customWidth="1"/>
    <col min="141" max="142" width="25.28515625" style="29" customWidth="1"/>
    <col min="143" max="143" width="10.7109375" style="1" customWidth="1"/>
    <col min="144" max="144" width="5.7109375" style="1" customWidth="1"/>
    <col min="145" max="145" width="10.7109375" style="1" customWidth="1"/>
    <col min="146" max="146" width="5.7109375" style="1" customWidth="1"/>
    <col min="147" max="147" width="10.7109375" style="1" customWidth="1"/>
    <col min="148" max="148" width="5.7109375" style="1" customWidth="1"/>
    <col min="149" max="149" width="10.7109375" style="1" customWidth="1"/>
    <col min="150" max="150" width="5.7109375" style="1" customWidth="1"/>
    <col min="151" max="151" width="10.7109375" style="1" customWidth="1"/>
    <col min="152" max="152" width="5.7109375" style="1" customWidth="1"/>
    <col min="153" max="153" width="10.7109375" style="1" customWidth="1"/>
    <col min="154" max="154" width="5.7109375" style="1" customWidth="1"/>
    <col min="155" max="155" width="10.7109375" style="1" customWidth="1"/>
    <col min="156" max="156" width="5.7109375" style="1" customWidth="1"/>
    <col min="157" max="157" width="10.7109375" style="1" customWidth="1"/>
    <col min="158" max="158" width="5.7109375" style="1" customWidth="1"/>
    <col min="159" max="159" width="10.7109375" style="1" customWidth="1"/>
    <col min="160" max="160" width="5.7109375" style="1" customWidth="1"/>
    <col min="161" max="161" width="11.7109375" style="1" customWidth="1"/>
    <col min="162" max="162" width="5.7109375" style="1" customWidth="1"/>
    <col min="163" max="163" width="11.7109375" style="1" customWidth="1"/>
    <col min="164" max="164" width="5.7109375" style="1" customWidth="1"/>
    <col min="165" max="165" width="11.7109375" style="1" customWidth="1"/>
    <col min="166" max="166" width="5.7109375" style="1" customWidth="1"/>
    <col min="167" max="167" width="11.85546875" style="1" customWidth="1"/>
    <col min="168" max="168" width="5.7109375" style="1" customWidth="1"/>
    <col min="169" max="169" width="7.28515625" style="15" bestFit="1" customWidth="1"/>
    <col min="170" max="173" width="7.28515625" style="3" bestFit="1" customWidth="1"/>
    <col min="174" max="174" width="7.28515625" style="23" bestFit="1" customWidth="1"/>
    <col min="175" max="175" width="2.7109375" style="29" customWidth="1"/>
    <col min="176" max="16384" width="11.42578125" style="29"/>
  </cols>
  <sheetData>
    <row r="1" spans="1:175" ht="18" customHeight="1" x14ac:dyDescent="0.2">
      <c r="A1" s="279" t="s">
        <v>219</v>
      </c>
      <c r="B1" s="279"/>
      <c r="C1" s="282"/>
      <c r="D1" s="282"/>
      <c r="E1" s="282"/>
      <c r="F1" s="282"/>
      <c r="G1" s="282"/>
      <c r="H1" s="282"/>
      <c r="I1" s="282" t="s">
        <v>13</v>
      </c>
      <c r="J1" s="282"/>
      <c r="K1" s="282"/>
      <c r="L1" s="282"/>
      <c r="M1" s="282"/>
      <c r="N1" s="282"/>
      <c r="O1" s="282"/>
      <c r="P1" s="282"/>
      <c r="Q1" s="282"/>
      <c r="R1" s="282"/>
      <c r="S1" s="282"/>
      <c r="T1" s="282"/>
      <c r="U1" s="282"/>
      <c r="V1" s="282"/>
      <c r="W1" s="282"/>
      <c r="X1" s="282"/>
      <c r="Y1" s="282"/>
      <c r="Z1" s="282"/>
      <c r="AA1" s="282"/>
      <c r="AB1" s="282"/>
      <c r="AC1" s="300"/>
      <c r="AD1" s="304"/>
      <c r="AE1" s="304"/>
      <c r="AF1" s="304"/>
      <c r="AG1" s="304"/>
      <c r="AH1" s="305"/>
      <c r="AI1" s="282"/>
      <c r="AJ1" s="279" t="s">
        <v>219</v>
      </c>
      <c r="AK1" s="279"/>
      <c r="AL1" s="282"/>
      <c r="AM1" s="282"/>
      <c r="AN1" s="282"/>
      <c r="AO1" s="282"/>
      <c r="AP1" s="282"/>
      <c r="AQ1" s="282"/>
      <c r="AR1" s="282" t="s">
        <v>13</v>
      </c>
      <c r="AS1" s="282"/>
      <c r="AT1" s="282"/>
      <c r="AU1" s="282"/>
      <c r="AV1" s="282"/>
      <c r="AW1" s="282"/>
      <c r="AX1" s="282"/>
      <c r="AY1" s="282"/>
      <c r="AZ1" s="282"/>
      <c r="BA1" s="282"/>
      <c r="BB1" s="282"/>
      <c r="BC1" s="282"/>
      <c r="BD1" s="282"/>
      <c r="BE1" s="282"/>
      <c r="BF1" s="282"/>
      <c r="BG1" s="282"/>
      <c r="BH1" s="282"/>
      <c r="BI1" s="282"/>
      <c r="BJ1" s="282"/>
      <c r="BK1" s="282"/>
      <c r="BL1" s="300"/>
      <c r="BM1" s="304"/>
      <c r="BN1" s="304"/>
      <c r="BO1" s="304"/>
      <c r="BP1" s="304"/>
      <c r="BQ1" s="305"/>
      <c r="BR1" s="282"/>
      <c r="BS1" s="279" t="s">
        <v>219</v>
      </c>
      <c r="BT1" s="279"/>
      <c r="BU1" s="282"/>
      <c r="BV1" s="282"/>
      <c r="BW1" s="282"/>
      <c r="BX1" s="282"/>
      <c r="BY1" s="282"/>
      <c r="BZ1" s="282"/>
      <c r="CA1" s="282" t="s">
        <v>13</v>
      </c>
      <c r="CB1" s="282"/>
      <c r="CC1" s="282"/>
      <c r="CD1" s="282"/>
      <c r="CE1" s="282"/>
      <c r="CF1" s="282"/>
      <c r="CG1" s="282"/>
      <c r="CH1" s="282"/>
      <c r="CI1" s="282"/>
      <c r="CJ1" s="282"/>
      <c r="CK1" s="282"/>
      <c r="CL1" s="282"/>
      <c r="CM1" s="282"/>
      <c r="CN1" s="282"/>
      <c r="CO1" s="282"/>
      <c r="CP1" s="282"/>
      <c r="CQ1" s="282"/>
      <c r="CR1" s="282"/>
      <c r="CS1" s="282"/>
      <c r="CT1" s="282"/>
      <c r="CU1" s="300"/>
      <c r="CV1" s="304"/>
      <c r="CW1" s="304"/>
      <c r="CX1" s="304"/>
      <c r="CY1" s="304"/>
      <c r="CZ1" s="305"/>
      <c r="DA1" s="282"/>
      <c r="DB1" s="279" t="s">
        <v>219</v>
      </c>
      <c r="DC1" s="279"/>
      <c r="DD1" s="282"/>
      <c r="DE1" s="282"/>
      <c r="DF1" s="282"/>
      <c r="DG1" s="282"/>
      <c r="DH1" s="282"/>
      <c r="DI1" s="282"/>
      <c r="DJ1" s="282" t="s">
        <v>13</v>
      </c>
      <c r="DK1" s="282"/>
      <c r="DL1" s="282"/>
      <c r="DM1" s="282"/>
      <c r="DN1" s="282"/>
      <c r="DO1" s="282"/>
      <c r="DP1" s="282"/>
      <c r="DQ1" s="282"/>
      <c r="DR1" s="282"/>
      <c r="DS1" s="282"/>
      <c r="DT1" s="282"/>
      <c r="DU1" s="282"/>
      <c r="DV1" s="282"/>
      <c r="DW1" s="282"/>
      <c r="DX1" s="282"/>
      <c r="DY1" s="282"/>
      <c r="DZ1" s="282"/>
      <c r="EA1" s="282"/>
      <c r="EB1" s="282"/>
      <c r="EC1" s="282"/>
      <c r="ED1" s="300"/>
      <c r="EE1" s="304"/>
      <c r="EF1" s="304"/>
      <c r="EG1" s="304"/>
      <c r="EH1" s="304"/>
      <c r="EI1" s="305"/>
      <c r="EJ1" s="282"/>
      <c r="EK1" s="279" t="s">
        <v>219</v>
      </c>
      <c r="EL1" s="279"/>
      <c r="EM1" s="282"/>
      <c r="EN1" s="282"/>
      <c r="EO1" s="282"/>
      <c r="EP1" s="282"/>
      <c r="EQ1" s="282"/>
      <c r="ER1" s="282"/>
      <c r="ES1" s="282" t="s">
        <v>13</v>
      </c>
      <c r="ET1" s="282"/>
      <c r="EU1" s="282"/>
      <c r="EV1" s="282"/>
      <c r="EW1" s="282"/>
      <c r="EX1" s="282"/>
      <c r="EY1" s="282"/>
      <c r="EZ1" s="282"/>
      <c r="FA1" s="282"/>
      <c r="FB1" s="282"/>
      <c r="FC1" s="282"/>
      <c r="FD1" s="282"/>
      <c r="FE1" s="282"/>
      <c r="FF1" s="282"/>
      <c r="FG1" s="282"/>
      <c r="FH1" s="282"/>
      <c r="FI1" s="282"/>
      <c r="FJ1" s="282"/>
      <c r="FK1" s="282"/>
      <c r="FL1" s="282"/>
      <c r="FM1" s="300"/>
      <c r="FN1" s="304"/>
      <c r="FO1" s="304"/>
      <c r="FP1" s="304"/>
      <c r="FQ1" s="304"/>
      <c r="FR1" s="305"/>
      <c r="FS1" s="282"/>
    </row>
    <row r="2" spans="1:175" x14ac:dyDescent="0.2">
      <c r="A2" s="279" t="str">
        <f>Jahresübersicht!A2</f>
        <v xml:space="preserve">            Company: Star Ltd.</v>
      </c>
      <c r="B2" s="279"/>
      <c r="C2" s="282"/>
      <c r="D2" s="282"/>
      <c r="E2" s="282"/>
      <c r="F2" s="282"/>
      <c r="G2" s="282"/>
      <c r="H2" s="282"/>
      <c r="I2" s="282" t="str">
        <f ca="1">CELL("Dateiname")</f>
        <v>D:\Daten_SH\DataMACC\Projekte\[EAPV Enterprise Analysis Planning Valuation_Einstein1_V1.xlsx]Jahresübersicht</v>
      </c>
      <c r="J2" s="282"/>
      <c r="K2" s="282"/>
      <c r="L2" s="282"/>
      <c r="M2" s="282"/>
      <c r="N2" s="282"/>
      <c r="O2" s="282"/>
      <c r="P2" s="282"/>
      <c r="Q2" s="282"/>
      <c r="R2" s="282"/>
      <c r="S2" s="282"/>
      <c r="T2" s="282"/>
      <c r="U2" s="282"/>
      <c r="V2" s="282"/>
      <c r="W2" s="282"/>
      <c r="X2" s="282"/>
      <c r="Y2" s="282"/>
      <c r="Z2" s="282"/>
      <c r="AA2" s="282"/>
      <c r="AB2" s="282"/>
      <c r="AC2" s="300"/>
      <c r="AD2" s="304"/>
      <c r="AE2" s="304"/>
      <c r="AF2" s="304"/>
      <c r="AG2" s="304"/>
      <c r="AH2" s="305"/>
      <c r="AI2" s="282"/>
      <c r="AJ2" s="279">
        <f>Jahresübersicht!AC2</f>
        <v>0</v>
      </c>
      <c r="AK2" s="279"/>
      <c r="AL2" s="282"/>
      <c r="AM2" s="282"/>
      <c r="AN2" s="282"/>
      <c r="AO2" s="282"/>
      <c r="AP2" s="282"/>
      <c r="AQ2" s="282"/>
      <c r="AR2" s="282" t="str">
        <f ca="1">CELL("Dateiname")</f>
        <v>D:\Daten_SH\DataMACC\Projekte\[EAPV Enterprise Analysis Planning Valuation_Einstein1_V1.xlsx]Jahresübersicht</v>
      </c>
      <c r="AS2" s="282"/>
      <c r="AT2" s="282"/>
      <c r="AU2" s="282"/>
      <c r="AV2" s="282"/>
      <c r="AW2" s="282"/>
      <c r="AX2" s="282"/>
      <c r="AY2" s="282"/>
      <c r="AZ2" s="282"/>
      <c r="BA2" s="282"/>
      <c r="BB2" s="282"/>
      <c r="BC2" s="282"/>
      <c r="BD2" s="282"/>
      <c r="BE2" s="282"/>
      <c r="BF2" s="282"/>
      <c r="BG2" s="282"/>
      <c r="BH2" s="282"/>
      <c r="BI2" s="282"/>
      <c r="BJ2" s="282"/>
      <c r="BK2" s="282"/>
      <c r="BL2" s="300"/>
      <c r="BM2" s="304"/>
      <c r="BN2" s="304"/>
      <c r="BO2" s="304"/>
      <c r="BP2" s="304"/>
      <c r="BQ2" s="305"/>
      <c r="BR2" s="282"/>
      <c r="BS2" s="279">
        <f>Jahresübersicht!BM2</f>
        <v>0</v>
      </c>
      <c r="BT2" s="279"/>
      <c r="BU2" s="282"/>
      <c r="BV2" s="282"/>
      <c r="BW2" s="282"/>
      <c r="BX2" s="282"/>
      <c r="BY2" s="282"/>
      <c r="BZ2" s="282"/>
      <c r="CA2" s="282" t="str">
        <f ca="1">CELL("Dateiname")</f>
        <v>D:\Daten_SH\DataMACC\Projekte\[EAPV Enterprise Analysis Planning Valuation_Einstein1_V1.xlsx]Jahresübersicht</v>
      </c>
      <c r="CB2" s="282"/>
      <c r="CC2" s="282"/>
      <c r="CD2" s="282"/>
      <c r="CE2" s="282"/>
      <c r="CF2" s="282"/>
      <c r="CG2" s="282"/>
      <c r="CH2" s="282"/>
      <c r="CI2" s="282"/>
      <c r="CJ2" s="282"/>
      <c r="CK2" s="282"/>
      <c r="CL2" s="282"/>
      <c r="CM2" s="282"/>
      <c r="CN2" s="282"/>
      <c r="CO2" s="282"/>
      <c r="CP2" s="282"/>
      <c r="CQ2" s="282"/>
      <c r="CR2" s="282"/>
      <c r="CS2" s="282"/>
      <c r="CT2" s="282"/>
      <c r="CU2" s="300"/>
      <c r="CV2" s="304"/>
      <c r="CW2" s="304"/>
      <c r="CX2" s="304"/>
      <c r="CY2" s="304"/>
      <c r="CZ2" s="305"/>
      <c r="DA2" s="282"/>
      <c r="DB2" s="279">
        <f>Jahresübersicht!CW2</f>
        <v>0</v>
      </c>
      <c r="DC2" s="279"/>
      <c r="DD2" s="282"/>
      <c r="DE2" s="282"/>
      <c r="DF2" s="282"/>
      <c r="DG2" s="282"/>
      <c r="DH2" s="282"/>
      <c r="DI2" s="282"/>
      <c r="DJ2" s="282" t="str">
        <f ca="1">CELL("Dateiname")</f>
        <v>D:\Daten_SH\DataMACC\Projekte\[EAPV Enterprise Analysis Planning Valuation_Einstein1_V1.xlsx]Jahresübersicht</v>
      </c>
      <c r="DK2" s="282"/>
      <c r="DL2" s="282"/>
      <c r="DM2" s="282"/>
      <c r="DN2" s="282"/>
      <c r="DO2" s="282"/>
      <c r="DP2" s="282"/>
      <c r="DQ2" s="282"/>
      <c r="DR2" s="282"/>
      <c r="DS2" s="282"/>
      <c r="DT2" s="282"/>
      <c r="DU2" s="282"/>
      <c r="DV2" s="282"/>
      <c r="DW2" s="282"/>
      <c r="DX2" s="282"/>
      <c r="DY2" s="282"/>
      <c r="DZ2" s="282"/>
      <c r="EA2" s="282"/>
      <c r="EB2" s="282"/>
      <c r="EC2" s="282"/>
      <c r="ED2" s="300"/>
      <c r="EE2" s="304"/>
      <c r="EF2" s="304"/>
      <c r="EG2" s="304"/>
      <c r="EH2" s="304"/>
      <c r="EI2" s="305"/>
      <c r="EJ2" s="282"/>
      <c r="EK2" s="279">
        <f>Jahresübersicht!EG2</f>
        <v>0</v>
      </c>
      <c r="EL2" s="279"/>
      <c r="EM2" s="282"/>
      <c r="EN2" s="282"/>
      <c r="EO2" s="282"/>
      <c r="EP2" s="282"/>
      <c r="EQ2" s="282"/>
      <c r="ER2" s="282"/>
      <c r="ES2" s="282" t="str">
        <f ca="1">CELL("Dateiname")</f>
        <v>D:\Daten_SH\DataMACC\Projekte\[EAPV Enterprise Analysis Planning Valuation_Einstein1_V1.xlsx]Jahresübersicht</v>
      </c>
      <c r="ET2" s="282"/>
      <c r="EU2" s="282"/>
      <c r="EV2" s="282"/>
      <c r="EW2" s="282"/>
      <c r="EX2" s="282"/>
      <c r="EY2" s="282"/>
      <c r="EZ2" s="282"/>
      <c r="FA2" s="282"/>
      <c r="FB2" s="282"/>
      <c r="FC2" s="282"/>
      <c r="FD2" s="282"/>
      <c r="FE2" s="282"/>
      <c r="FF2" s="282"/>
      <c r="FG2" s="282"/>
      <c r="FH2" s="282"/>
      <c r="FI2" s="282"/>
      <c r="FJ2" s="282"/>
      <c r="FK2" s="282"/>
      <c r="FL2" s="282"/>
      <c r="FM2" s="300"/>
      <c r="FN2" s="304"/>
      <c r="FO2" s="304"/>
      <c r="FP2" s="304"/>
      <c r="FQ2" s="304"/>
      <c r="FR2" s="305"/>
      <c r="FS2" s="282"/>
    </row>
    <row r="3" spans="1:175" x14ac:dyDescent="0.2">
      <c r="A3" s="280" t="s">
        <v>70</v>
      </c>
      <c r="B3" s="280"/>
      <c r="C3" s="282"/>
      <c r="D3" s="282"/>
      <c r="E3" s="271" t="s">
        <v>368</v>
      </c>
      <c r="F3" s="282"/>
      <c r="G3" s="282"/>
      <c r="H3" s="282"/>
      <c r="J3" s="282"/>
      <c r="K3" s="282"/>
      <c r="L3" s="282"/>
      <c r="M3" s="282"/>
      <c r="N3" s="282"/>
      <c r="O3" s="282"/>
      <c r="P3" s="282"/>
      <c r="Q3" s="282"/>
      <c r="R3" s="282"/>
      <c r="S3" s="282"/>
      <c r="T3" s="282"/>
      <c r="U3" s="282"/>
      <c r="V3" s="282"/>
      <c r="W3" s="282"/>
      <c r="X3" s="282"/>
      <c r="Y3" s="282"/>
      <c r="Z3" s="282"/>
      <c r="AA3" s="282"/>
      <c r="AB3" s="282"/>
      <c r="AC3" s="300"/>
      <c r="AD3" s="304"/>
      <c r="AE3" s="304"/>
      <c r="AF3" s="304"/>
      <c r="AG3" s="304"/>
      <c r="AH3" s="305"/>
      <c r="AI3" s="282"/>
      <c r="AJ3" s="280" t="s">
        <v>70</v>
      </c>
      <c r="AK3" s="280"/>
      <c r="AL3" s="282"/>
      <c r="AM3" s="282"/>
      <c r="AN3" s="282"/>
      <c r="AO3" s="282"/>
      <c r="AP3" s="282"/>
      <c r="AQ3" s="282"/>
      <c r="AS3" s="282"/>
      <c r="AT3" s="282"/>
      <c r="AU3" s="282"/>
      <c r="AV3" s="282"/>
      <c r="AW3" s="282"/>
      <c r="AX3" s="282"/>
      <c r="AY3" s="282"/>
      <c r="AZ3" s="282"/>
      <c r="BA3" s="282"/>
      <c r="BB3" s="282"/>
      <c r="BC3" s="282"/>
      <c r="BD3" s="282"/>
      <c r="BE3" s="282"/>
      <c r="BF3" s="282"/>
      <c r="BG3" s="282"/>
      <c r="BH3" s="282"/>
      <c r="BI3" s="282"/>
      <c r="BJ3" s="282"/>
      <c r="BK3" s="282"/>
      <c r="BL3" s="300"/>
      <c r="BM3" s="304"/>
      <c r="BN3" s="304"/>
      <c r="BO3" s="304"/>
      <c r="BP3" s="304"/>
      <c r="BQ3" s="305"/>
      <c r="BR3" s="282"/>
      <c r="BS3" s="280" t="s">
        <v>70</v>
      </c>
      <c r="BT3" s="280"/>
      <c r="BU3" s="282"/>
      <c r="BV3" s="282"/>
      <c r="BW3" s="282"/>
      <c r="BX3" s="282"/>
      <c r="BY3" s="282"/>
      <c r="BZ3" s="282"/>
      <c r="CB3" s="282"/>
      <c r="CC3" s="282"/>
      <c r="CD3" s="282"/>
      <c r="CE3" s="282"/>
      <c r="CF3" s="282"/>
      <c r="CG3" s="282"/>
      <c r="CH3" s="282"/>
      <c r="CI3" s="282"/>
      <c r="CJ3" s="282"/>
      <c r="CK3" s="282"/>
      <c r="CL3" s="282"/>
      <c r="CM3" s="282"/>
      <c r="CN3" s="282"/>
      <c r="CO3" s="282"/>
      <c r="CP3" s="282"/>
      <c r="CQ3" s="282"/>
      <c r="CR3" s="282"/>
      <c r="CS3" s="282"/>
      <c r="CT3" s="282"/>
      <c r="CU3" s="300"/>
      <c r="CV3" s="304"/>
      <c r="CW3" s="304"/>
      <c r="CX3" s="304"/>
      <c r="CY3" s="304"/>
      <c r="CZ3" s="305"/>
      <c r="DA3" s="282"/>
      <c r="DB3" s="280" t="s">
        <v>70</v>
      </c>
      <c r="DC3" s="280"/>
      <c r="DD3" s="282"/>
      <c r="DE3" s="282"/>
      <c r="DF3" s="282"/>
      <c r="DG3" s="282"/>
      <c r="DH3" s="282"/>
      <c r="DI3" s="282"/>
      <c r="DK3" s="282"/>
      <c r="DL3" s="282"/>
      <c r="DM3" s="282"/>
      <c r="DN3" s="282"/>
      <c r="DO3" s="282"/>
      <c r="DP3" s="282"/>
      <c r="DQ3" s="282"/>
      <c r="DR3" s="282"/>
      <c r="DS3" s="282"/>
      <c r="DT3" s="282"/>
      <c r="DU3" s="282"/>
      <c r="DV3" s="282"/>
      <c r="DW3" s="282"/>
      <c r="DX3" s="282"/>
      <c r="DY3" s="282"/>
      <c r="DZ3" s="282"/>
      <c r="EA3" s="282"/>
      <c r="EB3" s="282"/>
      <c r="EC3" s="282"/>
      <c r="ED3" s="300"/>
      <c r="EE3" s="304"/>
      <c r="EF3" s="304"/>
      <c r="EG3" s="304"/>
      <c r="EH3" s="304"/>
      <c r="EI3" s="305"/>
      <c r="EJ3" s="282"/>
      <c r="EK3" s="280" t="s">
        <v>70</v>
      </c>
      <c r="EL3" s="280"/>
      <c r="EM3" s="282"/>
      <c r="EN3" s="282"/>
      <c r="EO3" s="282"/>
      <c r="EP3" s="282"/>
      <c r="EQ3" s="282"/>
      <c r="ER3" s="282"/>
      <c r="ET3" s="282"/>
      <c r="EU3" s="282"/>
      <c r="EV3" s="282"/>
      <c r="EW3" s="282"/>
      <c r="EX3" s="282"/>
      <c r="EY3" s="282"/>
      <c r="EZ3" s="282"/>
      <c r="FA3" s="282"/>
      <c r="FB3" s="282"/>
      <c r="FC3" s="282"/>
      <c r="FD3" s="282"/>
      <c r="FE3" s="282"/>
      <c r="FF3" s="282"/>
      <c r="FG3" s="282"/>
      <c r="FH3" s="282"/>
      <c r="FI3" s="282"/>
      <c r="FJ3" s="282"/>
      <c r="FK3" s="282"/>
      <c r="FL3" s="282"/>
      <c r="FM3" s="300"/>
      <c r="FN3" s="304"/>
      <c r="FO3" s="304"/>
      <c r="FP3" s="304"/>
      <c r="FQ3" s="304"/>
      <c r="FR3" s="305"/>
      <c r="FS3" s="282"/>
    </row>
    <row r="4" spans="1:175" ht="12" x14ac:dyDescent="0.2">
      <c r="A4" s="282"/>
      <c r="B4" s="282"/>
      <c r="C4" s="244" t="s">
        <v>57</v>
      </c>
      <c r="D4" s="349">
        <f>Stammdaten!$B$10</f>
        <v>2021</v>
      </c>
      <c r="E4" s="282"/>
      <c r="F4" s="282"/>
      <c r="G4" s="282"/>
      <c r="H4" s="282"/>
      <c r="I4" s="282"/>
      <c r="J4" s="282"/>
      <c r="K4" s="282"/>
      <c r="L4" s="282"/>
      <c r="M4" s="282"/>
      <c r="N4" s="282"/>
      <c r="O4" s="282"/>
      <c r="P4" s="282"/>
      <c r="Q4" s="282"/>
      <c r="R4" s="282"/>
      <c r="S4" s="282"/>
      <c r="T4" s="282"/>
      <c r="U4" s="282"/>
      <c r="V4" s="282"/>
      <c r="W4" s="282"/>
      <c r="X4" s="282"/>
      <c r="Y4" s="282"/>
      <c r="Z4" s="282"/>
      <c r="AA4" s="244" t="s">
        <v>57</v>
      </c>
      <c r="AB4" s="349">
        <f>Stammdaten!$B$10</f>
        <v>2021</v>
      </c>
      <c r="AC4" s="300"/>
      <c r="AD4" s="304"/>
      <c r="AE4" s="304"/>
      <c r="AF4" s="304"/>
      <c r="AG4" s="304"/>
      <c r="AH4" s="305"/>
      <c r="AI4" s="282"/>
      <c r="AJ4" s="282"/>
      <c r="AK4" s="282"/>
      <c r="AL4" s="244" t="s">
        <v>57</v>
      </c>
      <c r="AM4" s="349">
        <f>Stammdaten!$C$10</f>
        <v>2022</v>
      </c>
      <c r="AN4" s="282"/>
      <c r="AO4" s="282"/>
      <c r="AP4" s="282"/>
      <c r="AQ4" s="282"/>
      <c r="AR4" s="282"/>
      <c r="AS4" s="282"/>
      <c r="AT4" s="282"/>
      <c r="AU4" s="282"/>
      <c r="AV4" s="282"/>
      <c r="AW4" s="282"/>
      <c r="AX4" s="282"/>
      <c r="AY4" s="282"/>
      <c r="AZ4" s="282"/>
      <c r="BA4" s="282"/>
      <c r="BB4" s="282"/>
      <c r="BC4" s="282"/>
      <c r="BD4" s="282"/>
      <c r="BE4" s="282"/>
      <c r="BF4" s="282"/>
      <c r="BG4" s="282"/>
      <c r="BH4" s="282"/>
      <c r="BI4" s="282"/>
      <c r="BJ4" s="244" t="s">
        <v>57</v>
      </c>
      <c r="BK4" s="349">
        <f>Stammdaten!$C$10</f>
        <v>2022</v>
      </c>
      <c r="BL4" s="300"/>
      <c r="BM4" s="304"/>
      <c r="BN4" s="304"/>
      <c r="BO4" s="304"/>
      <c r="BP4" s="304"/>
      <c r="BQ4" s="305"/>
      <c r="BR4" s="282"/>
      <c r="BS4" s="282"/>
      <c r="BT4" s="282"/>
      <c r="BU4" s="244" t="s">
        <v>57</v>
      </c>
      <c r="BV4" s="349">
        <f>Stammdaten!$D$10</f>
        <v>2023</v>
      </c>
      <c r="BW4" s="282"/>
      <c r="BX4" s="282"/>
      <c r="BY4" s="282"/>
      <c r="BZ4" s="282"/>
      <c r="CA4" s="282"/>
      <c r="CB4" s="282"/>
      <c r="CC4" s="282"/>
      <c r="CD4" s="282"/>
      <c r="CE4" s="282"/>
      <c r="CF4" s="282"/>
      <c r="CG4" s="282"/>
      <c r="CH4" s="282"/>
      <c r="CI4" s="282"/>
      <c r="CJ4" s="282"/>
      <c r="CK4" s="282"/>
      <c r="CL4" s="282"/>
      <c r="CM4" s="282"/>
      <c r="CN4" s="282"/>
      <c r="CO4" s="282"/>
      <c r="CP4" s="282"/>
      <c r="CQ4" s="282"/>
      <c r="CR4" s="282"/>
      <c r="CS4" s="244" t="s">
        <v>57</v>
      </c>
      <c r="CT4" s="349">
        <f>Stammdaten!$D$10</f>
        <v>2023</v>
      </c>
      <c r="CU4" s="300"/>
      <c r="CV4" s="304"/>
      <c r="CW4" s="304"/>
      <c r="CX4" s="304"/>
      <c r="CY4" s="304"/>
      <c r="CZ4" s="305"/>
      <c r="DA4" s="282"/>
      <c r="DB4" s="282"/>
      <c r="DC4" s="282"/>
      <c r="DD4" s="244" t="s">
        <v>57</v>
      </c>
      <c r="DE4" s="349">
        <f>Stammdaten!$E$10</f>
        <v>2024</v>
      </c>
      <c r="DF4" s="282"/>
      <c r="DG4" s="282"/>
      <c r="DH4" s="282"/>
      <c r="DI4" s="282"/>
      <c r="DJ4" s="282"/>
      <c r="DK4" s="282"/>
      <c r="DL4" s="282"/>
      <c r="DM4" s="282"/>
      <c r="DN4" s="282"/>
      <c r="DO4" s="282"/>
      <c r="DP4" s="282"/>
      <c r="DQ4" s="282"/>
      <c r="DR4" s="282"/>
      <c r="DS4" s="282"/>
      <c r="DT4" s="282"/>
      <c r="DU4" s="282"/>
      <c r="DV4" s="282"/>
      <c r="DW4" s="282"/>
      <c r="DX4" s="282"/>
      <c r="DY4" s="282"/>
      <c r="DZ4" s="282"/>
      <c r="EA4" s="282"/>
      <c r="EB4" s="244" t="s">
        <v>57</v>
      </c>
      <c r="EC4" s="349">
        <f>Stammdaten!$E$10</f>
        <v>2024</v>
      </c>
      <c r="ED4" s="300"/>
      <c r="EE4" s="304"/>
      <c r="EF4" s="304"/>
      <c r="EG4" s="304"/>
      <c r="EH4" s="304"/>
      <c r="EI4" s="305"/>
      <c r="EJ4" s="282"/>
      <c r="EK4" s="282"/>
      <c r="EL4" s="282"/>
      <c r="EM4" s="244" t="s">
        <v>57</v>
      </c>
      <c r="EN4" s="349">
        <f>Stammdaten!$F$10</f>
        <v>2025</v>
      </c>
      <c r="EO4" s="282"/>
      <c r="EP4" s="282"/>
      <c r="EQ4" s="282"/>
      <c r="ER4" s="282"/>
      <c r="ES4" s="282"/>
      <c r="ET4" s="282"/>
      <c r="EU4" s="282"/>
      <c r="EV4" s="282"/>
      <c r="EW4" s="282"/>
      <c r="EX4" s="282"/>
      <c r="EY4" s="282"/>
      <c r="EZ4" s="282"/>
      <c r="FA4" s="282"/>
      <c r="FB4" s="282"/>
      <c r="FC4" s="282"/>
      <c r="FD4" s="282"/>
      <c r="FE4" s="282"/>
      <c r="FF4" s="282"/>
      <c r="FG4" s="282"/>
      <c r="FH4" s="282"/>
      <c r="FI4" s="282"/>
      <c r="FJ4" s="282"/>
      <c r="FK4" s="244" t="s">
        <v>57</v>
      </c>
      <c r="FL4" s="349">
        <f>Stammdaten!$F$10</f>
        <v>2025</v>
      </c>
      <c r="FM4" s="300"/>
      <c r="FN4" s="304"/>
      <c r="FO4" s="304"/>
      <c r="FP4" s="304"/>
      <c r="FQ4" s="304"/>
      <c r="FR4" s="305"/>
      <c r="FS4" s="282"/>
    </row>
    <row r="5" spans="1:175" x14ac:dyDescent="0.2">
      <c r="A5" s="329" t="s">
        <v>362</v>
      </c>
      <c r="B5" s="329" t="s">
        <v>362</v>
      </c>
      <c r="C5" s="112" t="s">
        <v>337</v>
      </c>
      <c r="D5" s="245"/>
      <c r="E5" s="112" t="s">
        <v>338</v>
      </c>
      <c r="F5" s="245"/>
      <c r="G5" s="112" t="s">
        <v>339</v>
      </c>
      <c r="H5" s="245"/>
      <c r="I5" s="112" t="s">
        <v>340</v>
      </c>
      <c r="J5" s="245"/>
      <c r="K5" s="112" t="s">
        <v>341</v>
      </c>
      <c r="L5" s="245"/>
      <c r="M5" s="112" t="s">
        <v>342</v>
      </c>
      <c r="N5" s="245"/>
      <c r="O5" s="112" t="s">
        <v>343</v>
      </c>
      <c r="P5" s="245"/>
      <c r="Q5" s="112" t="s">
        <v>344</v>
      </c>
      <c r="R5" s="245"/>
      <c r="S5" s="112" t="s">
        <v>345</v>
      </c>
      <c r="T5" s="245"/>
      <c r="U5" s="112" t="s">
        <v>346</v>
      </c>
      <c r="V5" s="245"/>
      <c r="W5" s="112" t="s">
        <v>347</v>
      </c>
      <c r="X5" s="245"/>
      <c r="Y5" s="112" t="s">
        <v>348</v>
      </c>
      <c r="Z5" s="245"/>
      <c r="AA5" s="246">
        <f>D4</f>
        <v>2021</v>
      </c>
      <c r="AB5" s="245" t="s">
        <v>37</v>
      </c>
      <c r="AC5" s="300"/>
      <c r="AD5" s="304"/>
      <c r="AE5" s="304"/>
      <c r="AF5" s="304"/>
      <c r="AG5" s="304"/>
      <c r="AH5" s="305"/>
      <c r="AI5" s="282"/>
      <c r="AJ5" s="329" t="s">
        <v>362</v>
      </c>
      <c r="AK5" s="329" t="s">
        <v>362</v>
      </c>
      <c r="AL5" s="112" t="s">
        <v>337</v>
      </c>
      <c r="AM5" s="245"/>
      <c r="AN5" s="112" t="s">
        <v>338</v>
      </c>
      <c r="AO5" s="245"/>
      <c r="AP5" s="112" t="s">
        <v>339</v>
      </c>
      <c r="AQ5" s="245"/>
      <c r="AR5" s="112" t="s">
        <v>340</v>
      </c>
      <c r="AS5" s="245"/>
      <c r="AT5" s="112" t="s">
        <v>341</v>
      </c>
      <c r="AU5" s="245"/>
      <c r="AV5" s="112" t="s">
        <v>342</v>
      </c>
      <c r="AW5" s="245"/>
      <c r="AX5" s="112" t="s">
        <v>343</v>
      </c>
      <c r="AY5" s="245"/>
      <c r="AZ5" s="112" t="s">
        <v>344</v>
      </c>
      <c r="BA5" s="245"/>
      <c r="BB5" s="112" t="s">
        <v>345</v>
      </c>
      <c r="BC5" s="245"/>
      <c r="BD5" s="112" t="s">
        <v>346</v>
      </c>
      <c r="BE5" s="245"/>
      <c r="BF5" s="112" t="s">
        <v>347</v>
      </c>
      <c r="BG5" s="245"/>
      <c r="BH5" s="112" t="s">
        <v>348</v>
      </c>
      <c r="BI5" s="245"/>
      <c r="BJ5" s="246">
        <f>AM4</f>
        <v>2022</v>
      </c>
      <c r="BK5" s="245" t="s">
        <v>37</v>
      </c>
      <c r="BL5" s="300"/>
      <c r="BM5" s="304"/>
      <c r="BN5" s="304"/>
      <c r="BO5" s="304"/>
      <c r="BP5" s="304"/>
      <c r="BQ5" s="305"/>
      <c r="BR5" s="282"/>
      <c r="BS5" s="329" t="s">
        <v>362</v>
      </c>
      <c r="BT5" s="329" t="s">
        <v>362</v>
      </c>
      <c r="BU5" s="112" t="s">
        <v>337</v>
      </c>
      <c r="BV5" s="245"/>
      <c r="BW5" s="112" t="s">
        <v>338</v>
      </c>
      <c r="BX5" s="245"/>
      <c r="BY5" s="112" t="s">
        <v>339</v>
      </c>
      <c r="BZ5" s="245"/>
      <c r="CA5" s="112" t="s">
        <v>340</v>
      </c>
      <c r="CB5" s="245"/>
      <c r="CC5" s="112" t="s">
        <v>341</v>
      </c>
      <c r="CD5" s="245"/>
      <c r="CE5" s="112" t="s">
        <v>342</v>
      </c>
      <c r="CF5" s="245"/>
      <c r="CG5" s="112" t="s">
        <v>343</v>
      </c>
      <c r="CH5" s="245"/>
      <c r="CI5" s="112" t="s">
        <v>344</v>
      </c>
      <c r="CJ5" s="245"/>
      <c r="CK5" s="112" t="s">
        <v>345</v>
      </c>
      <c r="CL5" s="245"/>
      <c r="CM5" s="112" t="s">
        <v>346</v>
      </c>
      <c r="CN5" s="245"/>
      <c r="CO5" s="112" t="s">
        <v>347</v>
      </c>
      <c r="CP5" s="245"/>
      <c r="CQ5" s="112" t="s">
        <v>348</v>
      </c>
      <c r="CR5" s="245"/>
      <c r="CS5" s="246">
        <f>BV4</f>
        <v>2023</v>
      </c>
      <c r="CT5" s="245" t="s">
        <v>37</v>
      </c>
      <c r="CU5" s="300"/>
      <c r="CV5" s="304"/>
      <c r="CW5" s="304"/>
      <c r="CX5" s="304"/>
      <c r="CY5" s="304"/>
      <c r="CZ5" s="305"/>
      <c r="DA5" s="282"/>
      <c r="DB5" s="329" t="s">
        <v>362</v>
      </c>
      <c r="DC5" s="329" t="s">
        <v>362</v>
      </c>
      <c r="DD5" s="112" t="s">
        <v>337</v>
      </c>
      <c r="DE5" s="245"/>
      <c r="DF5" s="112" t="s">
        <v>338</v>
      </c>
      <c r="DG5" s="245"/>
      <c r="DH5" s="112" t="s">
        <v>339</v>
      </c>
      <c r="DI5" s="245"/>
      <c r="DJ5" s="112" t="s">
        <v>340</v>
      </c>
      <c r="DK5" s="245"/>
      <c r="DL5" s="112" t="s">
        <v>341</v>
      </c>
      <c r="DM5" s="245"/>
      <c r="DN5" s="112" t="s">
        <v>342</v>
      </c>
      <c r="DO5" s="245"/>
      <c r="DP5" s="112" t="s">
        <v>343</v>
      </c>
      <c r="DQ5" s="245"/>
      <c r="DR5" s="112" t="s">
        <v>344</v>
      </c>
      <c r="DS5" s="245"/>
      <c r="DT5" s="112" t="s">
        <v>345</v>
      </c>
      <c r="DU5" s="245"/>
      <c r="DV5" s="112" t="s">
        <v>346</v>
      </c>
      <c r="DW5" s="245"/>
      <c r="DX5" s="112" t="s">
        <v>347</v>
      </c>
      <c r="DY5" s="245"/>
      <c r="DZ5" s="112" t="s">
        <v>348</v>
      </c>
      <c r="EA5" s="245"/>
      <c r="EB5" s="246">
        <f>DE4</f>
        <v>2024</v>
      </c>
      <c r="EC5" s="245" t="s">
        <v>37</v>
      </c>
      <c r="ED5" s="300"/>
      <c r="EE5" s="304"/>
      <c r="EF5" s="304"/>
      <c r="EG5" s="304"/>
      <c r="EH5" s="304"/>
      <c r="EI5" s="305"/>
      <c r="EJ5" s="282"/>
      <c r="EK5" s="329" t="s">
        <v>362</v>
      </c>
      <c r="EL5" s="329" t="s">
        <v>362</v>
      </c>
      <c r="EM5" s="112" t="s">
        <v>337</v>
      </c>
      <c r="EN5" s="245"/>
      <c r="EO5" s="112" t="s">
        <v>338</v>
      </c>
      <c r="EP5" s="245"/>
      <c r="EQ5" s="112" t="s">
        <v>339</v>
      </c>
      <c r="ER5" s="245"/>
      <c r="ES5" s="112" t="s">
        <v>340</v>
      </c>
      <c r="ET5" s="245"/>
      <c r="EU5" s="112" t="s">
        <v>341</v>
      </c>
      <c r="EV5" s="245"/>
      <c r="EW5" s="112" t="s">
        <v>342</v>
      </c>
      <c r="EX5" s="245"/>
      <c r="EY5" s="112" t="s">
        <v>343</v>
      </c>
      <c r="EZ5" s="245"/>
      <c r="FA5" s="112" t="s">
        <v>344</v>
      </c>
      <c r="FB5" s="245"/>
      <c r="FC5" s="112" t="s">
        <v>345</v>
      </c>
      <c r="FD5" s="245"/>
      <c r="FE5" s="112" t="s">
        <v>346</v>
      </c>
      <c r="FF5" s="245"/>
      <c r="FG5" s="112" t="s">
        <v>347</v>
      </c>
      <c r="FH5" s="245"/>
      <c r="FI5" s="112" t="s">
        <v>348</v>
      </c>
      <c r="FJ5" s="245"/>
      <c r="FK5" s="246">
        <f>EN4</f>
        <v>2025</v>
      </c>
      <c r="FL5" s="245" t="s">
        <v>37</v>
      </c>
      <c r="FM5" s="300"/>
      <c r="FN5" s="304"/>
      <c r="FO5" s="304"/>
      <c r="FP5" s="304"/>
      <c r="FQ5" s="304"/>
      <c r="FR5" s="305"/>
      <c r="FS5" s="282"/>
    </row>
    <row r="6" spans="1:175" s="41" customFormat="1" x14ac:dyDescent="0.2">
      <c r="A6" s="116" t="s">
        <v>15</v>
      </c>
      <c r="B6" s="116" t="s">
        <v>295</v>
      </c>
      <c r="C6" s="247" t="s">
        <v>363</v>
      </c>
      <c r="D6" s="248"/>
      <c r="E6" s="247" t="s">
        <v>363</v>
      </c>
      <c r="F6" s="248"/>
      <c r="G6" s="247" t="s">
        <v>363</v>
      </c>
      <c r="H6" s="248"/>
      <c r="I6" s="247" t="s">
        <v>363</v>
      </c>
      <c r="J6" s="248"/>
      <c r="K6" s="247" t="s">
        <v>363</v>
      </c>
      <c r="L6" s="248"/>
      <c r="M6" s="247" t="s">
        <v>363</v>
      </c>
      <c r="N6" s="248"/>
      <c r="O6" s="247" t="s">
        <v>363</v>
      </c>
      <c r="P6" s="248"/>
      <c r="Q6" s="247" t="s">
        <v>363</v>
      </c>
      <c r="R6" s="248"/>
      <c r="S6" s="247" t="s">
        <v>363</v>
      </c>
      <c r="T6" s="248"/>
      <c r="U6" s="247" t="s">
        <v>363</v>
      </c>
      <c r="V6" s="248"/>
      <c r="W6" s="247" t="s">
        <v>363</v>
      </c>
      <c r="X6" s="248"/>
      <c r="Y6" s="247" t="s">
        <v>363</v>
      </c>
      <c r="Z6" s="248"/>
      <c r="AA6" s="247" t="s">
        <v>363</v>
      </c>
      <c r="AB6" s="248"/>
      <c r="AC6" s="5" t="s">
        <v>4</v>
      </c>
      <c r="AD6" s="5" t="s">
        <v>4</v>
      </c>
      <c r="AE6" s="5" t="s">
        <v>4</v>
      </c>
      <c r="AF6" s="5" t="s">
        <v>4</v>
      </c>
      <c r="AG6" s="12" t="s">
        <v>4</v>
      </c>
      <c r="AH6" s="5" t="s">
        <v>4</v>
      </c>
      <c r="AI6" s="289"/>
      <c r="AJ6" s="116" t="s">
        <v>15</v>
      </c>
      <c r="AK6" s="116" t="s">
        <v>295</v>
      </c>
      <c r="AL6" s="247" t="s">
        <v>363</v>
      </c>
      <c r="AM6" s="248"/>
      <c r="AN6" s="247" t="s">
        <v>363</v>
      </c>
      <c r="AO6" s="248"/>
      <c r="AP6" s="247" t="s">
        <v>363</v>
      </c>
      <c r="AQ6" s="248"/>
      <c r="AR6" s="247" t="s">
        <v>363</v>
      </c>
      <c r="AS6" s="248"/>
      <c r="AT6" s="247" t="s">
        <v>363</v>
      </c>
      <c r="AU6" s="248"/>
      <c r="AV6" s="247" t="s">
        <v>363</v>
      </c>
      <c r="AW6" s="248"/>
      <c r="AX6" s="247" t="s">
        <v>363</v>
      </c>
      <c r="AY6" s="248"/>
      <c r="AZ6" s="247" t="s">
        <v>363</v>
      </c>
      <c r="BA6" s="248"/>
      <c r="BB6" s="247" t="s">
        <v>363</v>
      </c>
      <c r="BC6" s="248"/>
      <c r="BD6" s="247" t="s">
        <v>363</v>
      </c>
      <c r="BE6" s="248"/>
      <c r="BF6" s="247" t="s">
        <v>363</v>
      </c>
      <c r="BG6" s="248"/>
      <c r="BH6" s="247" t="s">
        <v>363</v>
      </c>
      <c r="BI6" s="248"/>
      <c r="BJ6" s="247" t="s">
        <v>363</v>
      </c>
      <c r="BK6" s="248"/>
      <c r="BL6" s="5" t="s">
        <v>4</v>
      </c>
      <c r="BM6" s="5" t="s">
        <v>4</v>
      </c>
      <c r="BN6" s="5" t="s">
        <v>4</v>
      </c>
      <c r="BO6" s="5" t="s">
        <v>4</v>
      </c>
      <c r="BP6" s="12" t="s">
        <v>4</v>
      </c>
      <c r="BQ6" s="5" t="s">
        <v>4</v>
      </c>
      <c r="BR6" s="289"/>
      <c r="BS6" s="116" t="s">
        <v>15</v>
      </c>
      <c r="BT6" s="116" t="s">
        <v>295</v>
      </c>
      <c r="BU6" s="247" t="s">
        <v>363</v>
      </c>
      <c r="BV6" s="248"/>
      <c r="BW6" s="247" t="s">
        <v>363</v>
      </c>
      <c r="BX6" s="248"/>
      <c r="BY6" s="247" t="s">
        <v>363</v>
      </c>
      <c r="BZ6" s="248"/>
      <c r="CA6" s="247" t="s">
        <v>363</v>
      </c>
      <c r="CB6" s="248"/>
      <c r="CC6" s="247" t="s">
        <v>363</v>
      </c>
      <c r="CD6" s="248"/>
      <c r="CE6" s="247" t="s">
        <v>363</v>
      </c>
      <c r="CF6" s="248"/>
      <c r="CG6" s="247" t="s">
        <v>363</v>
      </c>
      <c r="CH6" s="248"/>
      <c r="CI6" s="247" t="s">
        <v>363</v>
      </c>
      <c r="CJ6" s="248"/>
      <c r="CK6" s="247" t="s">
        <v>363</v>
      </c>
      <c r="CL6" s="248"/>
      <c r="CM6" s="247" t="s">
        <v>363</v>
      </c>
      <c r="CN6" s="248"/>
      <c r="CO6" s="247" t="s">
        <v>363</v>
      </c>
      <c r="CP6" s="248"/>
      <c r="CQ6" s="247" t="s">
        <v>363</v>
      </c>
      <c r="CR6" s="248"/>
      <c r="CS6" s="247" t="s">
        <v>363</v>
      </c>
      <c r="CT6" s="248"/>
      <c r="CU6" s="5" t="s">
        <v>4</v>
      </c>
      <c r="CV6" s="5" t="s">
        <v>4</v>
      </c>
      <c r="CW6" s="5" t="s">
        <v>4</v>
      </c>
      <c r="CX6" s="5" t="s">
        <v>4</v>
      </c>
      <c r="CY6" s="12" t="s">
        <v>4</v>
      </c>
      <c r="CZ6" s="5" t="s">
        <v>4</v>
      </c>
      <c r="DA6" s="289"/>
      <c r="DB6" s="116" t="s">
        <v>15</v>
      </c>
      <c r="DC6" s="116" t="s">
        <v>295</v>
      </c>
      <c r="DD6" s="247" t="s">
        <v>363</v>
      </c>
      <c r="DE6" s="248"/>
      <c r="DF6" s="247" t="s">
        <v>363</v>
      </c>
      <c r="DG6" s="248"/>
      <c r="DH6" s="247" t="s">
        <v>363</v>
      </c>
      <c r="DI6" s="248"/>
      <c r="DJ6" s="247" t="s">
        <v>363</v>
      </c>
      <c r="DK6" s="248"/>
      <c r="DL6" s="247" t="s">
        <v>363</v>
      </c>
      <c r="DM6" s="248"/>
      <c r="DN6" s="247" t="s">
        <v>363</v>
      </c>
      <c r="DO6" s="248"/>
      <c r="DP6" s="247" t="s">
        <v>363</v>
      </c>
      <c r="DQ6" s="248"/>
      <c r="DR6" s="247" t="s">
        <v>363</v>
      </c>
      <c r="DS6" s="248"/>
      <c r="DT6" s="247" t="s">
        <v>363</v>
      </c>
      <c r="DU6" s="248"/>
      <c r="DV6" s="247" t="s">
        <v>363</v>
      </c>
      <c r="DW6" s="248"/>
      <c r="DX6" s="247" t="s">
        <v>363</v>
      </c>
      <c r="DY6" s="248"/>
      <c r="DZ6" s="247" t="s">
        <v>363</v>
      </c>
      <c r="EA6" s="248"/>
      <c r="EB6" s="247" t="s">
        <v>363</v>
      </c>
      <c r="EC6" s="248"/>
      <c r="ED6" s="5" t="s">
        <v>4</v>
      </c>
      <c r="EE6" s="5" t="s">
        <v>4</v>
      </c>
      <c r="EF6" s="5" t="s">
        <v>4</v>
      </c>
      <c r="EG6" s="5" t="s">
        <v>4</v>
      </c>
      <c r="EH6" s="12" t="s">
        <v>4</v>
      </c>
      <c r="EI6" s="5" t="s">
        <v>4</v>
      </c>
      <c r="EJ6" s="289"/>
      <c r="EK6" s="116" t="s">
        <v>15</v>
      </c>
      <c r="EL6" s="116" t="s">
        <v>295</v>
      </c>
      <c r="EM6" s="247" t="s">
        <v>363</v>
      </c>
      <c r="EN6" s="248"/>
      <c r="EO6" s="247" t="s">
        <v>363</v>
      </c>
      <c r="EP6" s="248"/>
      <c r="EQ6" s="247" t="s">
        <v>363</v>
      </c>
      <c r="ER6" s="248"/>
      <c r="ES6" s="247" t="s">
        <v>363</v>
      </c>
      <c r="ET6" s="248"/>
      <c r="EU6" s="247" t="s">
        <v>363</v>
      </c>
      <c r="EV6" s="248"/>
      <c r="EW6" s="247" t="s">
        <v>363</v>
      </c>
      <c r="EX6" s="248"/>
      <c r="EY6" s="247" t="s">
        <v>363</v>
      </c>
      <c r="EZ6" s="248"/>
      <c r="FA6" s="247" t="s">
        <v>363</v>
      </c>
      <c r="FB6" s="248"/>
      <c r="FC6" s="247" t="s">
        <v>363</v>
      </c>
      <c r="FD6" s="248"/>
      <c r="FE6" s="247" t="s">
        <v>363</v>
      </c>
      <c r="FF6" s="248"/>
      <c r="FG6" s="247" t="s">
        <v>363</v>
      </c>
      <c r="FH6" s="248"/>
      <c r="FI6" s="247" t="s">
        <v>363</v>
      </c>
      <c r="FJ6" s="248"/>
      <c r="FK6" s="247" t="s">
        <v>363</v>
      </c>
      <c r="FL6" s="248"/>
      <c r="FM6" s="5" t="s">
        <v>4</v>
      </c>
      <c r="FN6" s="5" t="s">
        <v>4</v>
      </c>
      <c r="FO6" s="5" t="s">
        <v>4</v>
      </c>
      <c r="FP6" s="5" t="s">
        <v>4</v>
      </c>
      <c r="FQ6" s="12" t="s">
        <v>4</v>
      </c>
      <c r="FR6" s="5" t="s">
        <v>4</v>
      </c>
      <c r="FS6" s="289"/>
    </row>
    <row r="7" spans="1:175" s="47" customFormat="1" x14ac:dyDescent="0.2">
      <c r="A7" s="117" t="str">
        <f>Jahresübersicht!$A$7</f>
        <v>T€</v>
      </c>
      <c r="B7" s="140" t="str">
        <f>A7</f>
        <v>T€</v>
      </c>
      <c r="C7" s="43" t="str">
        <f>$A$7</f>
        <v>T€</v>
      </c>
      <c r="D7" s="44" t="s">
        <v>0</v>
      </c>
      <c r="E7" s="45" t="str">
        <f>$A$7</f>
        <v>T€</v>
      </c>
      <c r="F7" s="44" t="s">
        <v>0</v>
      </c>
      <c r="G7" s="43" t="str">
        <f>$A$7</f>
        <v>T€</v>
      </c>
      <c r="H7" s="44" t="s">
        <v>0</v>
      </c>
      <c r="I7" s="43" t="str">
        <f>$A$7</f>
        <v>T€</v>
      </c>
      <c r="J7" s="44" t="s">
        <v>0</v>
      </c>
      <c r="K7" s="43" t="str">
        <f>$A$7</f>
        <v>T€</v>
      </c>
      <c r="L7" s="44" t="s">
        <v>0</v>
      </c>
      <c r="M7" s="43" t="str">
        <f>$A$7</f>
        <v>T€</v>
      </c>
      <c r="N7" s="44" t="s">
        <v>0</v>
      </c>
      <c r="O7" s="43" t="str">
        <f>$A$7</f>
        <v>T€</v>
      </c>
      <c r="P7" s="44" t="s">
        <v>0</v>
      </c>
      <c r="Q7" s="43" t="str">
        <f>$A$7</f>
        <v>T€</v>
      </c>
      <c r="R7" s="44" t="s">
        <v>0</v>
      </c>
      <c r="S7" s="43" t="str">
        <f>$A$7</f>
        <v>T€</v>
      </c>
      <c r="T7" s="44" t="s">
        <v>0</v>
      </c>
      <c r="U7" s="43" t="str">
        <f>$A$7</f>
        <v>T€</v>
      </c>
      <c r="V7" s="44" t="s">
        <v>0</v>
      </c>
      <c r="W7" s="43" t="str">
        <f>$A$7</f>
        <v>T€</v>
      </c>
      <c r="X7" s="44" t="s">
        <v>0</v>
      </c>
      <c r="Y7" s="43" t="str">
        <f>$A$7</f>
        <v>T€</v>
      </c>
      <c r="Z7" s="44" t="s">
        <v>0</v>
      </c>
      <c r="AA7" s="43" t="str">
        <f>$A$7</f>
        <v>T€</v>
      </c>
      <c r="AB7" s="44" t="s">
        <v>0</v>
      </c>
      <c r="AC7" s="249"/>
      <c r="AD7" s="16"/>
      <c r="AE7" s="18"/>
      <c r="AF7" s="19"/>
      <c r="AG7" s="18"/>
      <c r="AH7" s="24"/>
      <c r="AI7" s="290"/>
      <c r="AJ7" s="117" t="str">
        <f>Jahresübersicht!$A$7</f>
        <v>T€</v>
      </c>
      <c r="AK7" s="140" t="str">
        <f>AJ7</f>
        <v>T€</v>
      </c>
      <c r="AL7" s="43" t="str">
        <f>$A$7</f>
        <v>T€</v>
      </c>
      <c r="AM7" s="44" t="s">
        <v>0</v>
      </c>
      <c r="AN7" s="45" t="str">
        <f>$A$7</f>
        <v>T€</v>
      </c>
      <c r="AO7" s="44" t="s">
        <v>0</v>
      </c>
      <c r="AP7" s="43" t="str">
        <f>$A$7</f>
        <v>T€</v>
      </c>
      <c r="AQ7" s="44" t="s">
        <v>0</v>
      </c>
      <c r="AR7" s="43" t="str">
        <f>$A$7</f>
        <v>T€</v>
      </c>
      <c r="AS7" s="44" t="s">
        <v>0</v>
      </c>
      <c r="AT7" s="43" t="str">
        <f>$A$7</f>
        <v>T€</v>
      </c>
      <c r="AU7" s="44" t="s">
        <v>0</v>
      </c>
      <c r="AV7" s="43" t="str">
        <f>$A$7</f>
        <v>T€</v>
      </c>
      <c r="AW7" s="44" t="s">
        <v>0</v>
      </c>
      <c r="AX7" s="43" t="str">
        <f>$A$7</f>
        <v>T€</v>
      </c>
      <c r="AY7" s="44" t="s">
        <v>0</v>
      </c>
      <c r="AZ7" s="43" t="str">
        <f>$A$7</f>
        <v>T€</v>
      </c>
      <c r="BA7" s="44" t="s">
        <v>0</v>
      </c>
      <c r="BB7" s="43" t="str">
        <f>$A$7</f>
        <v>T€</v>
      </c>
      <c r="BC7" s="44" t="s">
        <v>0</v>
      </c>
      <c r="BD7" s="43" t="str">
        <f>$A$7</f>
        <v>T€</v>
      </c>
      <c r="BE7" s="44" t="s">
        <v>0</v>
      </c>
      <c r="BF7" s="43" t="str">
        <f>$A$7</f>
        <v>T€</v>
      </c>
      <c r="BG7" s="44" t="s">
        <v>0</v>
      </c>
      <c r="BH7" s="43" t="str">
        <f>$A$7</f>
        <v>T€</v>
      </c>
      <c r="BI7" s="44" t="s">
        <v>0</v>
      </c>
      <c r="BJ7" s="43" t="str">
        <f>$A$7</f>
        <v>T€</v>
      </c>
      <c r="BK7" s="44" t="s">
        <v>0</v>
      </c>
      <c r="BL7" s="249"/>
      <c r="BM7" s="16"/>
      <c r="BN7" s="18"/>
      <c r="BO7" s="19"/>
      <c r="BP7" s="18"/>
      <c r="BQ7" s="24"/>
      <c r="BR7" s="290"/>
      <c r="BS7" s="117" t="str">
        <f>Jahresübersicht!$A$7</f>
        <v>T€</v>
      </c>
      <c r="BT7" s="140" t="str">
        <f>BS7</f>
        <v>T€</v>
      </c>
      <c r="BU7" s="43" t="str">
        <f>$A$7</f>
        <v>T€</v>
      </c>
      <c r="BV7" s="44" t="s">
        <v>0</v>
      </c>
      <c r="BW7" s="45" t="str">
        <f>$A$7</f>
        <v>T€</v>
      </c>
      <c r="BX7" s="44" t="s">
        <v>0</v>
      </c>
      <c r="BY7" s="43" t="str">
        <f>$A$7</f>
        <v>T€</v>
      </c>
      <c r="BZ7" s="44" t="s">
        <v>0</v>
      </c>
      <c r="CA7" s="43" t="str">
        <f>$A$7</f>
        <v>T€</v>
      </c>
      <c r="CB7" s="44" t="s">
        <v>0</v>
      </c>
      <c r="CC7" s="43" t="str">
        <f>$A$7</f>
        <v>T€</v>
      </c>
      <c r="CD7" s="44" t="s">
        <v>0</v>
      </c>
      <c r="CE7" s="43" t="str">
        <f>$A$7</f>
        <v>T€</v>
      </c>
      <c r="CF7" s="44" t="s">
        <v>0</v>
      </c>
      <c r="CG7" s="43" t="str">
        <f>$A$7</f>
        <v>T€</v>
      </c>
      <c r="CH7" s="44" t="s">
        <v>0</v>
      </c>
      <c r="CI7" s="43" t="str">
        <f>$A$7</f>
        <v>T€</v>
      </c>
      <c r="CJ7" s="44" t="s">
        <v>0</v>
      </c>
      <c r="CK7" s="43" t="str">
        <f>$A$7</f>
        <v>T€</v>
      </c>
      <c r="CL7" s="44" t="s">
        <v>0</v>
      </c>
      <c r="CM7" s="43" t="str">
        <f>$A$7</f>
        <v>T€</v>
      </c>
      <c r="CN7" s="44" t="s">
        <v>0</v>
      </c>
      <c r="CO7" s="43" t="str">
        <f>$A$7</f>
        <v>T€</v>
      </c>
      <c r="CP7" s="44" t="s">
        <v>0</v>
      </c>
      <c r="CQ7" s="43" t="str">
        <f>$A$7</f>
        <v>T€</v>
      </c>
      <c r="CR7" s="44" t="s">
        <v>0</v>
      </c>
      <c r="CS7" s="43" t="str">
        <f>$A$7</f>
        <v>T€</v>
      </c>
      <c r="CT7" s="44" t="s">
        <v>0</v>
      </c>
      <c r="CU7" s="249"/>
      <c r="CV7" s="16"/>
      <c r="CW7" s="18"/>
      <c r="CX7" s="19"/>
      <c r="CY7" s="18"/>
      <c r="CZ7" s="24"/>
      <c r="DA7" s="290"/>
      <c r="DB7" s="117" t="str">
        <f>Jahresübersicht!$A$7</f>
        <v>T€</v>
      </c>
      <c r="DC7" s="140" t="str">
        <f>DB7</f>
        <v>T€</v>
      </c>
      <c r="DD7" s="43" t="str">
        <f>$A$7</f>
        <v>T€</v>
      </c>
      <c r="DE7" s="44" t="s">
        <v>0</v>
      </c>
      <c r="DF7" s="45" t="str">
        <f>$A$7</f>
        <v>T€</v>
      </c>
      <c r="DG7" s="44" t="s">
        <v>0</v>
      </c>
      <c r="DH7" s="43" t="str">
        <f>$A$7</f>
        <v>T€</v>
      </c>
      <c r="DI7" s="44" t="s">
        <v>0</v>
      </c>
      <c r="DJ7" s="43" t="str">
        <f>$A$7</f>
        <v>T€</v>
      </c>
      <c r="DK7" s="44" t="s">
        <v>0</v>
      </c>
      <c r="DL7" s="43" t="str">
        <f>$A$7</f>
        <v>T€</v>
      </c>
      <c r="DM7" s="44" t="s">
        <v>0</v>
      </c>
      <c r="DN7" s="43" t="str">
        <f>$A$7</f>
        <v>T€</v>
      </c>
      <c r="DO7" s="44" t="s">
        <v>0</v>
      </c>
      <c r="DP7" s="43" t="str">
        <f>$A$7</f>
        <v>T€</v>
      </c>
      <c r="DQ7" s="44" t="s">
        <v>0</v>
      </c>
      <c r="DR7" s="43" t="str">
        <f>$A$7</f>
        <v>T€</v>
      </c>
      <c r="DS7" s="44" t="s">
        <v>0</v>
      </c>
      <c r="DT7" s="43" t="str">
        <f>$A$7</f>
        <v>T€</v>
      </c>
      <c r="DU7" s="44" t="s">
        <v>0</v>
      </c>
      <c r="DV7" s="43" t="str">
        <f>$A$7</f>
        <v>T€</v>
      </c>
      <c r="DW7" s="44" t="s">
        <v>0</v>
      </c>
      <c r="DX7" s="43" t="str">
        <f>$A$7</f>
        <v>T€</v>
      </c>
      <c r="DY7" s="44" t="s">
        <v>0</v>
      </c>
      <c r="DZ7" s="43" t="str">
        <f>$A$7</f>
        <v>T€</v>
      </c>
      <c r="EA7" s="44" t="s">
        <v>0</v>
      </c>
      <c r="EB7" s="43" t="str">
        <f>$A$7</f>
        <v>T€</v>
      </c>
      <c r="EC7" s="44" t="s">
        <v>0</v>
      </c>
      <c r="ED7" s="249"/>
      <c r="EE7" s="16"/>
      <c r="EF7" s="18"/>
      <c r="EG7" s="19"/>
      <c r="EH7" s="18"/>
      <c r="EI7" s="24"/>
      <c r="EJ7" s="290"/>
      <c r="EK7" s="117" t="str">
        <f>Jahresübersicht!$A$7</f>
        <v>T€</v>
      </c>
      <c r="EL7" s="140" t="str">
        <f>EK7</f>
        <v>T€</v>
      </c>
      <c r="EM7" s="43" t="str">
        <f>$A$7</f>
        <v>T€</v>
      </c>
      <c r="EN7" s="44" t="s">
        <v>0</v>
      </c>
      <c r="EO7" s="45" t="str">
        <f>$A$7</f>
        <v>T€</v>
      </c>
      <c r="EP7" s="44" t="s">
        <v>0</v>
      </c>
      <c r="EQ7" s="43" t="str">
        <f>$A$7</f>
        <v>T€</v>
      </c>
      <c r="ER7" s="44" t="s">
        <v>0</v>
      </c>
      <c r="ES7" s="43" t="str">
        <f>$A$7</f>
        <v>T€</v>
      </c>
      <c r="ET7" s="44" t="s">
        <v>0</v>
      </c>
      <c r="EU7" s="43" t="str">
        <f>$A$7</f>
        <v>T€</v>
      </c>
      <c r="EV7" s="44" t="s">
        <v>0</v>
      </c>
      <c r="EW7" s="43" t="str">
        <f>$A$7</f>
        <v>T€</v>
      </c>
      <c r="EX7" s="44" t="s">
        <v>0</v>
      </c>
      <c r="EY7" s="43" t="str">
        <f>$A$7</f>
        <v>T€</v>
      </c>
      <c r="EZ7" s="44" t="s">
        <v>0</v>
      </c>
      <c r="FA7" s="43" t="str">
        <f>$A$7</f>
        <v>T€</v>
      </c>
      <c r="FB7" s="44" t="s">
        <v>0</v>
      </c>
      <c r="FC7" s="43" t="str">
        <f>$A$7</f>
        <v>T€</v>
      </c>
      <c r="FD7" s="44" t="s">
        <v>0</v>
      </c>
      <c r="FE7" s="43" t="str">
        <f>$A$7</f>
        <v>T€</v>
      </c>
      <c r="FF7" s="44" t="s">
        <v>0</v>
      </c>
      <c r="FG7" s="43" t="str">
        <f>$A$7</f>
        <v>T€</v>
      </c>
      <c r="FH7" s="44" t="s">
        <v>0</v>
      </c>
      <c r="FI7" s="43" t="str">
        <f>$A$7</f>
        <v>T€</v>
      </c>
      <c r="FJ7" s="44" t="s">
        <v>0</v>
      </c>
      <c r="FK7" s="43" t="str">
        <f>$A$7</f>
        <v>T€</v>
      </c>
      <c r="FL7" s="44" t="s">
        <v>0</v>
      </c>
      <c r="FM7" s="249"/>
      <c r="FN7" s="16"/>
      <c r="FO7" s="18"/>
      <c r="FP7" s="19"/>
      <c r="FQ7" s="18"/>
      <c r="FR7" s="24"/>
      <c r="FS7" s="290"/>
    </row>
    <row r="8" spans="1:175" s="28" customFormat="1" collapsed="1" x14ac:dyDescent="0.2">
      <c r="A8" s="70" t="s">
        <v>5</v>
      </c>
      <c r="B8" s="70" t="s">
        <v>296</v>
      </c>
      <c r="C8" s="51">
        <f>SUM(C9:C18)</f>
        <v>0</v>
      </c>
      <c r="D8" s="54" t="e">
        <f>C8/$AA$8*100</f>
        <v>#DIV/0!</v>
      </c>
      <c r="E8" s="51">
        <f t="shared" ref="E8" si="0">SUM(E9:E18)</f>
        <v>0</v>
      </c>
      <c r="F8" s="54" t="e">
        <f>E8/$AA$8*100</f>
        <v>#DIV/0!</v>
      </c>
      <c r="G8" s="51">
        <f t="shared" ref="G8" si="1">SUM(G9:G18)</f>
        <v>0</v>
      </c>
      <c r="H8" s="54" t="e">
        <f>G8/$AA$8*100</f>
        <v>#DIV/0!</v>
      </c>
      <c r="I8" s="51">
        <f t="shared" ref="I8" si="2">SUM(I9:I18)</f>
        <v>0</v>
      </c>
      <c r="J8" s="54" t="e">
        <f>I8/$AA$8*100</f>
        <v>#DIV/0!</v>
      </c>
      <c r="K8" s="51">
        <f t="shared" ref="K8" si="3">SUM(K9:K18)</f>
        <v>0</v>
      </c>
      <c r="L8" s="54" t="e">
        <f>K8/$AA$8*100</f>
        <v>#DIV/0!</v>
      </c>
      <c r="M8" s="51">
        <f t="shared" ref="M8" si="4">SUM(M9:M18)</f>
        <v>0</v>
      </c>
      <c r="N8" s="54" t="e">
        <f>M8/$AA$8*100</f>
        <v>#DIV/0!</v>
      </c>
      <c r="O8" s="51">
        <f t="shared" ref="O8" si="5">SUM(O9:O18)</f>
        <v>0</v>
      </c>
      <c r="P8" s="54" t="e">
        <f>O8/$AA$8*100</f>
        <v>#DIV/0!</v>
      </c>
      <c r="Q8" s="51">
        <f t="shared" ref="Q8" si="6">SUM(Q9:Q18)</f>
        <v>0</v>
      </c>
      <c r="R8" s="54" t="e">
        <f>Q8/$AA$8*100</f>
        <v>#DIV/0!</v>
      </c>
      <c r="S8" s="51">
        <f t="shared" ref="S8" si="7">SUM(S9:S18)</f>
        <v>0</v>
      </c>
      <c r="T8" s="54" t="e">
        <f>S8/$AA$8*100</f>
        <v>#DIV/0!</v>
      </c>
      <c r="U8" s="51">
        <f t="shared" ref="U8" si="8">SUM(U9:U18)</f>
        <v>0</v>
      </c>
      <c r="V8" s="54" t="e">
        <f>U8/$AA$8*100</f>
        <v>#DIV/0!</v>
      </c>
      <c r="W8" s="51">
        <f t="shared" ref="W8" si="9">SUM(W9:W18)</f>
        <v>0</v>
      </c>
      <c r="X8" s="54" t="e">
        <f>W8/$AA$8*100</f>
        <v>#DIV/0!</v>
      </c>
      <c r="Y8" s="51">
        <f t="shared" ref="Y8" si="10">SUM(Y9:Y18)</f>
        <v>0</v>
      </c>
      <c r="Z8" s="54" t="e">
        <f>Y8/$AA$8*100</f>
        <v>#DIV/0!</v>
      </c>
      <c r="AA8" s="51">
        <f>C8+E8+G8+I8+K8+M8+O8+Q8+S8+U8+W8+Y8</f>
        <v>0</v>
      </c>
      <c r="AB8" s="250" t="e">
        <f>D8+F8+H8+J8+L8+N8+P8+R8+T8+V8+X8+Z8</f>
        <v>#DIV/0!</v>
      </c>
      <c r="AC8" s="251"/>
      <c r="AD8" s="6"/>
      <c r="AE8" s="14"/>
      <c r="AF8" s="6"/>
      <c r="AG8" s="14"/>
      <c r="AH8" s="22"/>
      <c r="AI8" s="279"/>
      <c r="AJ8" s="70" t="s">
        <v>5</v>
      </c>
      <c r="AK8" s="70" t="s">
        <v>296</v>
      </c>
      <c r="AL8" s="51">
        <f t="shared" ref="AL8" si="11">SUM(AL9:AL18)</f>
        <v>0</v>
      </c>
      <c r="AM8" s="54" t="e">
        <f>AL8/$BJ$8*100</f>
        <v>#DIV/0!</v>
      </c>
      <c r="AN8" s="51">
        <f t="shared" ref="AN8" si="12">SUM(AN9:AN18)</f>
        <v>0</v>
      </c>
      <c r="AO8" s="54" t="e">
        <f>AN8/$BJ$8*100</f>
        <v>#DIV/0!</v>
      </c>
      <c r="AP8" s="51">
        <f t="shared" ref="AP8" si="13">SUM(AP9:AP18)</f>
        <v>0</v>
      </c>
      <c r="AQ8" s="54" t="e">
        <f>AP8/$BJ$8*100</f>
        <v>#DIV/0!</v>
      </c>
      <c r="AR8" s="51">
        <f t="shared" ref="AR8" si="14">SUM(AR9:AR18)</f>
        <v>0</v>
      </c>
      <c r="AS8" s="54" t="e">
        <f>AR8/$BJ$8*100</f>
        <v>#DIV/0!</v>
      </c>
      <c r="AT8" s="51">
        <f t="shared" ref="AT8" si="15">SUM(AT9:AT18)</f>
        <v>0</v>
      </c>
      <c r="AU8" s="54" t="e">
        <f>AT8/$BJ$8*100</f>
        <v>#DIV/0!</v>
      </c>
      <c r="AV8" s="51">
        <f t="shared" ref="AV8" si="16">SUM(AV9:AV18)</f>
        <v>0</v>
      </c>
      <c r="AW8" s="54" t="e">
        <f>AV8/$BJ$8*100</f>
        <v>#DIV/0!</v>
      </c>
      <c r="AX8" s="51">
        <f t="shared" ref="AX8" si="17">SUM(AX9:AX18)</f>
        <v>0</v>
      </c>
      <c r="AY8" s="54" t="e">
        <f>AX8/$BJ$8*100</f>
        <v>#DIV/0!</v>
      </c>
      <c r="AZ8" s="51">
        <f t="shared" ref="AZ8" si="18">SUM(AZ9:AZ18)</f>
        <v>0</v>
      </c>
      <c r="BA8" s="54" t="e">
        <f>AZ8/$BJ$8*100</f>
        <v>#DIV/0!</v>
      </c>
      <c r="BB8" s="51">
        <f t="shared" ref="BB8" si="19">SUM(BB9:BB18)</f>
        <v>0</v>
      </c>
      <c r="BC8" s="54" t="e">
        <f>BB8/$BJ$8*100</f>
        <v>#DIV/0!</v>
      </c>
      <c r="BD8" s="51">
        <f t="shared" ref="BD8" si="20">SUM(BD9:BD18)</f>
        <v>0</v>
      </c>
      <c r="BE8" s="54" t="e">
        <f>BD8/$BJ$8*100</f>
        <v>#DIV/0!</v>
      </c>
      <c r="BF8" s="51">
        <f t="shared" ref="BF8" si="21">SUM(BF9:BF18)</f>
        <v>0</v>
      </c>
      <c r="BG8" s="54" t="e">
        <f>BF8/$BJ$8*100</f>
        <v>#DIV/0!</v>
      </c>
      <c r="BH8" s="51">
        <f t="shared" ref="BH8" si="22">SUM(BH9:BH18)</f>
        <v>0</v>
      </c>
      <c r="BI8" s="54" t="e">
        <f>BH8/$BJ$8*100</f>
        <v>#DIV/0!</v>
      </c>
      <c r="BJ8" s="51">
        <f>AL8+AN8+AP8+AR8+AT8+AV8+AX8+AZ8+BB8+BD8+BF8+BH8</f>
        <v>0</v>
      </c>
      <c r="BK8" s="250" t="e">
        <f>AM8+AO8+AQ8+AS8+AU8+AW8+AY8+BA8+BC8+BE8+BG8+BI8</f>
        <v>#DIV/0!</v>
      </c>
      <c r="BL8" s="251"/>
      <c r="BM8" s="6"/>
      <c r="BN8" s="14"/>
      <c r="BO8" s="6"/>
      <c r="BP8" s="14"/>
      <c r="BQ8" s="22"/>
      <c r="BR8" s="279"/>
      <c r="BS8" s="70" t="s">
        <v>5</v>
      </c>
      <c r="BT8" s="70" t="s">
        <v>296</v>
      </c>
      <c r="BU8" s="51">
        <f t="shared" ref="BU8" si="23">SUM(BU9:BU18)</f>
        <v>0</v>
      </c>
      <c r="BV8" s="54" t="e">
        <f>BU8/$CS$8*100</f>
        <v>#DIV/0!</v>
      </c>
      <c r="BW8" s="51">
        <f t="shared" ref="BW8" si="24">SUM(BW9:BW18)</f>
        <v>0</v>
      </c>
      <c r="BX8" s="54" t="e">
        <f>BW8/$CS$8*100</f>
        <v>#DIV/0!</v>
      </c>
      <c r="BY8" s="51">
        <f t="shared" ref="BY8" si="25">SUM(BY9:BY18)</f>
        <v>0</v>
      </c>
      <c r="BZ8" s="54" t="e">
        <f>BY8/$CS$8*100</f>
        <v>#DIV/0!</v>
      </c>
      <c r="CA8" s="51">
        <f t="shared" ref="CA8" si="26">SUM(CA9:CA18)</f>
        <v>0</v>
      </c>
      <c r="CB8" s="54" t="e">
        <f>CA8/$CS$8*100</f>
        <v>#DIV/0!</v>
      </c>
      <c r="CC8" s="51">
        <f t="shared" ref="CC8" si="27">SUM(CC9:CC18)</f>
        <v>0</v>
      </c>
      <c r="CD8" s="54" t="e">
        <f>CC8/$CS$8*100</f>
        <v>#DIV/0!</v>
      </c>
      <c r="CE8" s="51">
        <f t="shared" ref="CE8" si="28">SUM(CE9:CE18)</f>
        <v>0</v>
      </c>
      <c r="CF8" s="54" t="e">
        <f>CE8/$CS$8*100</f>
        <v>#DIV/0!</v>
      </c>
      <c r="CG8" s="51">
        <f t="shared" ref="CG8" si="29">SUM(CG9:CG18)</f>
        <v>0</v>
      </c>
      <c r="CH8" s="54" t="e">
        <f>CG8/$CS$8*100</f>
        <v>#DIV/0!</v>
      </c>
      <c r="CI8" s="51">
        <f t="shared" ref="CI8" si="30">SUM(CI9:CI18)</f>
        <v>0</v>
      </c>
      <c r="CJ8" s="54" t="e">
        <f>CI8/$CS$8*100</f>
        <v>#DIV/0!</v>
      </c>
      <c r="CK8" s="51">
        <f t="shared" ref="CK8" si="31">SUM(CK9:CK18)</f>
        <v>0</v>
      </c>
      <c r="CL8" s="54" t="e">
        <f>CK8/$CS$8*100</f>
        <v>#DIV/0!</v>
      </c>
      <c r="CM8" s="51">
        <f t="shared" ref="CM8" si="32">SUM(CM9:CM18)</f>
        <v>0</v>
      </c>
      <c r="CN8" s="54" t="e">
        <f>CM8/$CS$8*100</f>
        <v>#DIV/0!</v>
      </c>
      <c r="CO8" s="51">
        <f t="shared" ref="CO8" si="33">SUM(CO9:CO18)</f>
        <v>0</v>
      </c>
      <c r="CP8" s="54" t="e">
        <f>CO8/$CS$8*100</f>
        <v>#DIV/0!</v>
      </c>
      <c r="CQ8" s="51">
        <f t="shared" ref="CQ8" si="34">SUM(CQ9:CQ18)</f>
        <v>0</v>
      </c>
      <c r="CR8" s="54" t="e">
        <f>CQ8/$CS$8*100</f>
        <v>#DIV/0!</v>
      </c>
      <c r="CS8" s="51">
        <f>BU8+BW8+BY8+CA8+CC8+CE8+CG8+CI8+CK8+CM8+CO8+CQ8</f>
        <v>0</v>
      </c>
      <c r="CT8" s="250" t="e">
        <f>BV8+BX8+BZ8+CB8+CD8+CF8+CH8+CJ8+CL8+CN8+CP8+CR8</f>
        <v>#DIV/0!</v>
      </c>
      <c r="CU8" s="251"/>
      <c r="CV8" s="6"/>
      <c r="CW8" s="14"/>
      <c r="CX8" s="6"/>
      <c r="CY8" s="14"/>
      <c r="CZ8" s="22"/>
      <c r="DA8" s="279"/>
      <c r="DB8" s="70" t="s">
        <v>5</v>
      </c>
      <c r="DC8" s="70" t="s">
        <v>296</v>
      </c>
      <c r="DD8" s="51">
        <f t="shared" ref="DD8" si="35">SUM(DD9:DD18)</f>
        <v>0</v>
      </c>
      <c r="DE8" s="54" t="e">
        <f>DD8/$EB$8*100</f>
        <v>#DIV/0!</v>
      </c>
      <c r="DF8" s="51">
        <f t="shared" ref="DF8" si="36">SUM(DF9:DF18)</f>
        <v>0</v>
      </c>
      <c r="DG8" s="54" t="e">
        <f>DF8/$EB$8*100</f>
        <v>#DIV/0!</v>
      </c>
      <c r="DH8" s="51">
        <f t="shared" ref="DH8" si="37">SUM(DH9:DH18)</f>
        <v>0</v>
      </c>
      <c r="DI8" s="54" t="e">
        <f>DH8/$EB$8*100</f>
        <v>#DIV/0!</v>
      </c>
      <c r="DJ8" s="51">
        <f t="shared" ref="DJ8" si="38">SUM(DJ9:DJ18)</f>
        <v>0</v>
      </c>
      <c r="DK8" s="54" t="e">
        <f>DJ8/$EB$8*100</f>
        <v>#DIV/0!</v>
      </c>
      <c r="DL8" s="51">
        <f t="shared" ref="DL8" si="39">SUM(DL9:DL18)</f>
        <v>0</v>
      </c>
      <c r="DM8" s="54" t="e">
        <f>DL8/$EB$8*100</f>
        <v>#DIV/0!</v>
      </c>
      <c r="DN8" s="51">
        <f t="shared" ref="DN8" si="40">SUM(DN9:DN18)</f>
        <v>0</v>
      </c>
      <c r="DO8" s="54" t="e">
        <f>DN8/$EB$8*100</f>
        <v>#DIV/0!</v>
      </c>
      <c r="DP8" s="51">
        <f t="shared" ref="DP8" si="41">SUM(DP9:DP18)</f>
        <v>0</v>
      </c>
      <c r="DQ8" s="54" t="e">
        <f>DP8/$EB$8*100</f>
        <v>#DIV/0!</v>
      </c>
      <c r="DR8" s="51">
        <f t="shared" ref="DR8" si="42">SUM(DR9:DR18)</f>
        <v>0</v>
      </c>
      <c r="DS8" s="54" t="e">
        <f>DR8/$EB$8*100</f>
        <v>#DIV/0!</v>
      </c>
      <c r="DT8" s="51">
        <f t="shared" ref="DT8" si="43">SUM(DT9:DT18)</f>
        <v>0</v>
      </c>
      <c r="DU8" s="54" t="e">
        <f>DT8/$EB$8*100</f>
        <v>#DIV/0!</v>
      </c>
      <c r="DV8" s="51">
        <f t="shared" ref="DV8" si="44">SUM(DV9:DV18)</f>
        <v>0</v>
      </c>
      <c r="DW8" s="54" t="e">
        <f>DV8/$EB$8*100</f>
        <v>#DIV/0!</v>
      </c>
      <c r="DX8" s="51">
        <f t="shared" ref="DX8" si="45">SUM(DX9:DX18)</f>
        <v>0</v>
      </c>
      <c r="DY8" s="54" t="e">
        <f>DX8/$EB$8*100</f>
        <v>#DIV/0!</v>
      </c>
      <c r="DZ8" s="51">
        <f t="shared" ref="DZ8" si="46">SUM(DZ9:DZ18)</f>
        <v>0</v>
      </c>
      <c r="EA8" s="54" t="e">
        <f>DZ8/$EB$8*100</f>
        <v>#DIV/0!</v>
      </c>
      <c r="EB8" s="51">
        <f>DD8+DF8+DH8+DJ8+DL8+DN8+DP8+DR8+DT8+DV8+DX8+DZ8</f>
        <v>0</v>
      </c>
      <c r="EC8" s="250" t="e">
        <f>DE8+DG8+DI8+DK8+DM8+DO8+DQ8+DS8+DU8+DW8+DY8+EA8</f>
        <v>#DIV/0!</v>
      </c>
      <c r="ED8" s="251"/>
      <c r="EE8" s="6"/>
      <c r="EF8" s="14"/>
      <c r="EG8" s="6"/>
      <c r="EH8" s="14"/>
      <c r="EI8" s="22"/>
      <c r="EJ8" s="279"/>
      <c r="EK8" s="70" t="s">
        <v>5</v>
      </c>
      <c r="EL8" s="70" t="s">
        <v>296</v>
      </c>
      <c r="EM8" s="51">
        <f t="shared" ref="EM8" si="47">SUM(EM9:EM18)</f>
        <v>0</v>
      </c>
      <c r="EN8" s="54" t="e">
        <f>EM8/$FK$8*100</f>
        <v>#DIV/0!</v>
      </c>
      <c r="EO8" s="51">
        <f t="shared" ref="EO8" si="48">SUM(EO9:EO18)</f>
        <v>0</v>
      </c>
      <c r="EP8" s="54" t="e">
        <f>EO8/$FK$8*100</f>
        <v>#DIV/0!</v>
      </c>
      <c r="EQ8" s="51">
        <f t="shared" ref="EQ8" si="49">SUM(EQ9:EQ18)</f>
        <v>0</v>
      </c>
      <c r="ER8" s="54" t="e">
        <f>EQ8/$FK$8*100</f>
        <v>#DIV/0!</v>
      </c>
      <c r="ES8" s="51">
        <f t="shared" ref="ES8" si="50">SUM(ES9:ES18)</f>
        <v>0</v>
      </c>
      <c r="ET8" s="54" t="e">
        <f>ES8/$FK$8*100</f>
        <v>#DIV/0!</v>
      </c>
      <c r="EU8" s="51">
        <f t="shared" ref="EU8" si="51">SUM(EU9:EU18)</f>
        <v>0</v>
      </c>
      <c r="EV8" s="54" t="e">
        <f>EU8/$FK$8*100</f>
        <v>#DIV/0!</v>
      </c>
      <c r="EW8" s="51">
        <f t="shared" ref="EW8" si="52">SUM(EW9:EW18)</f>
        <v>0</v>
      </c>
      <c r="EX8" s="54" t="e">
        <f>EW8/$FK$8*100</f>
        <v>#DIV/0!</v>
      </c>
      <c r="EY8" s="51">
        <f t="shared" ref="EY8" si="53">SUM(EY9:EY18)</f>
        <v>0</v>
      </c>
      <c r="EZ8" s="54" t="e">
        <f>EY8/$FK$8*100</f>
        <v>#DIV/0!</v>
      </c>
      <c r="FA8" s="51">
        <f t="shared" ref="FA8" si="54">SUM(FA9:FA18)</f>
        <v>0</v>
      </c>
      <c r="FB8" s="54" t="e">
        <f>FA8/$FK$8*100</f>
        <v>#DIV/0!</v>
      </c>
      <c r="FC8" s="51">
        <f t="shared" ref="FC8" si="55">SUM(FC9:FC18)</f>
        <v>0</v>
      </c>
      <c r="FD8" s="54" t="e">
        <f>FC8/$FK$8*100</f>
        <v>#DIV/0!</v>
      </c>
      <c r="FE8" s="51">
        <f t="shared" ref="FE8" si="56">SUM(FE9:FE18)</f>
        <v>0</v>
      </c>
      <c r="FF8" s="54" t="e">
        <f>FE8/$FK$8*100</f>
        <v>#DIV/0!</v>
      </c>
      <c r="FG8" s="51">
        <f t="shared" ref="FG8" si="57">SUM(FG9:FG18)</f>
        <v>0</v>
      </c>
      <c r="FH8" s="54" t="e">
        <f>FG8/$FK$8*100</f>
        <v>#DIV/0!</v>
      </c>
      <c r="FI8" s="51">
        <f t="shared" ref="FI8" si="58">SUM(FI9:FI18)</f>
        <v>0</v>
      </c>
      <c r="FJ8" s="54" t="e">
        <f>FI8/$FK$8*100</f>
        <v>#DIV/0!</v>
      </c>
      <c r="FK8" s="51">
        <f>EM8+EO8+EQ8+ES8+EU8+EW8+EY8+FA8+FC8+FE8+FG8+FI8</f>
        <v>0</v>
      </c>
      <c r="FL8" s="250" t="e">
        <f>EN8+EP8+ER8+ET8+EV8+EX8+EZ8+FB8+FD8+FF8+FH8+FJ8</f>
        <v>#DIV/0!</v>
      </c>
      <c r="FM8" s="251"/>
      <c r="FN8" s="6"/>
      <c r="FO8" s="14"/>
      <c r="FP8" s="6"/>
      <c r="FQ8" s="14"/>
      <c r="FR8" s="22"/>
      <c r="FS8" s="279"/>
    </row>
    <row r="9" spans="1:175" hidden="1" outlineLevel="1" x14ac:dyDescent="0.2">
      <c r="A9" s="384"/>
      <c r="B9" s="384"/>
      <c r="C9" s="60"/>
      <c r="D9" s="63">
        <f t="shared" ref="D9:Z18" si="59">IF(C9=0,0,C9/(C$8)*100)</f>
        <v>0</v>
      </c>
      <c r="E9" s="85"/>
      <c r="F9" s="63">
        <f t="shared" si="59"/>
        <v>0</v>
      </c>
      <c r="G9" s="85"/>
      <c r="H9" s="63">
        <f t="shared" si="59"/>
        <v>0</v>
      </c>
      <c r="I9" s="85"/>
      <c r="J9" s="63">
        <f t="shared" si="59"/>
        <v>0</v>
      </c>
      <c r="K9" s="85"/>
      <c r="L9" s="63">
        <f t="shared" si="59"/>
        <v>0</v>
      </c>
      <c r="M9" s="85"/>
      <c r="N9" s="63">
        <f t="shared" si="59"/>
        <v>0</v>
      </c>
      <c r="O9" s="85"/>
      <c r="P9" s="63">
        <f t="shared" si="59"/>
        <v>0</v>
      </c>
      <c r="Q9" s="85"/>
      <c r="R9" s="63">
        <f t="shared" si="59"/>
        <v>0</v>
      </c>
      <c r="S9" s="85"/>
      <c r="T9" s="63">
        <f t="shared" si="59"/>
        <v>0</v>
      </c>
      <c r="U9" s="85"/>
      <c r="V9" s="63">
        <f t="shared" si="59"/>
        <v>0</v>
      </c>
      <c r="W9" s="85"/>
      <c r="X9" s="63">
        <f t="shared" si="59"/>
        <v>0</v>
      </c>
      <c r="Y9" s="85"/>
      <c r="Z9" s="63">
        <f t="shared" si="59"/>
        <v>0</v>
      </c>
      <c r="AA9" s="60">
        <f t="shared" ref="AA9:AA14" si="60">C9+E9+G9+I9+K9+M9+O9+Q9+S9+U9+W9+Y9</f>
        <v>0</v>
      </c>
      <c r="AB9" s="96">
        <f t="shared" ref="AB9:AB18" si="61">IF(AA9=0,0,AA9/(AA$8)*100)</f>
        <v>0</v>
      </c>
      <c r="AC9" s="252"/>
      <c r="AD9" s="8"/>
      <c r="AE9" s="4"/>
      <c r="AF9" s="7"/>
      <c r="AG9" s="4"/>
      <c r="AH9" s="21"/>
      <c r="AI9" s="282"/>
      <c r="AJ9" s="128">
        <f>$A9</f>
        <v>0</v>
      </c>
      <c r="AK9" s="128">
        <f>$B9</f>
        <v>0</v>
      </c>
      <c r="AL9" s="60"/>
      <c r="AM9" s="63">
        <f t="shared" ref="AM9:BI18" si="62">IF(AL9=0,0,AL9/(AL$8)*100)</f>
        <v>0</v>
      </c>
      <c r="AN9" s="85"/>
      <c r="AO9" s="63">
        <f t="shared" si="62"/>
        <v>0</v>
      </c>
      <c r="AP9" s="85"/>
      <c r="AQ9" s="63">
        <f t="shared" si="62"/>
        <v>0</v>
      </c>
      <c r="AR9" s="85"/>
      <c r="AS9" s="63">
        <f t="shared" si="62"/>
        <v>0</v>
      </c>
      <c r="AT9" s="85"/>
      <c r="AU9" s="63">
        <f t="shared" si="62"/>
        <v>0</v>
      </c>
      <c r="AV9" s="85"/>
      <c r="AW9" s="63">
        <f t="shared" si="62"/>
        <v>0</v>
      </c>
      <c r="AX9" s="85"/>
      <c r="AY9" s="63">
        <f t="shared" si="62"/>
        <v>0</v>
      </c>
      <c r="AZ9" s="85"/>
      <c r="BA9" s="63">
        <f t="shared" si="62"/>
        <v>0</v>
      </c>
      <c r="BB9" s="85"/>
      <c r="BC9" s="63">
        <f t="shared" si="62"/>
        <v>0</v>
      </c>
      <c r="BD9" s="85"/>
      <c r="BE9" s="63">
        <f t="shared" si="62"/>
        <v>0</v>
      </c>
      <c r="BF9" s="85"/>
      <c r="BG9" s="63">
        <f t="shared" si="62"/>
        <v>0</v>
      </c>
      <c r="BH9" s="85"/>
      <c r="BI9" s="63">
        <f t="shared" si="62"/>
        <v>0</v>
      </c>
      <c r="BJ9" s="60">
        <f t="shared" ref="BJ9:BJ14" si="63">AL9+AN9+AP9+AR9+AT9+AV9+AX9+AZ9+BB9+BD9+BF9+BH9</f>
        <v>0</v>
      </c>
      <c r="BK9" s="96">
        <f t="shared" ref="BK9:BK18" si="64">IF(BJ9=0,0,BJ9/(BJ$8)*100)</f>
        <v>0</v>
      </c>
      <c r="BL9" s="252"/>
      <c r="BM9" s="8"/>
      <c r="BN9" s="4"/>
      <c r="BO9" s="7"/>
      <c r="BP9" s="4"/>
      <c r="BQ9" s="21"/>
      <c r="BR9" s="282"/>
      <c r="BS9" s="128">
        <f>$A9</f>
        <v>0</v>
      </c>
      <c r="BT9" s="128">
        <f>$B9</f>
        <v>0</v>
      </c>
      <c r="BU9" s="60"/>
      <c r="BV9" s="63">
        <f t="shared" ref="BV9:CR18" si="65">IF(BU9=0,0,BU9/(BU$8)*100)</f>
        <v>0</v>
      </c>
      <c r="BW9" s="85"/>
      <c r="BX9" s="63">
        <f t="shared" si="65"/>
        <v>0</v>
      </c>
      <c r="BY9" s="85"/>
      <c r="BZ9" s="63">
        <f t="shared" si="65"/>
        <v>0</v>
      </c>
      <c r="CA9" s="85"/>
      <c r="CB9" s="63">
        <f t="shared" si="65"/>
        <v>0</v>
      </c>
      <c r="CC9" s="85"/>
      <c r="CD9" s="63">
        <f t="shared" si="65"/>
        <v>0</v>
      </c>
      <c r="CE9" s="85"/>
      <c r="CF9" s="63">
        <f t="shared" si="65"/>
        <v>0</v>
      </c>
      <c r="CG9" s="85"/>
      <c r="CH9" s="63">
        <f t="shared" si="65"/>
        <v>0</v>
      </c>
      <c r="CI9" s="85"/>
      <c r="CJ9" s="63">
        <f t="shared" si="65"/>
        <v>0</v>
      </c>
      <c r="CK9" s="85"/>
      <c r="CL9" s="63">
        <f t="shared" si="65"/>
        <v>0</v>
      </c>
      <c r="CM9" s="85"/>
      <c r="CN9" s="63">
        <f t="shared" si="65"/>
        <v>0</v>
      </c>
      <c r="CO9" s="85"/>
      <c r="CP9" s="63">
        <f t="shared" si="65"/>
        <v>0</v>
      </c>
      <c r="CQ9" s="85"/>
      <c r="CR9" s="63">
        <f t="shared" si="65"/>
        <v>0</v>
      </c>
      <c r="CS9" s="60">
        <f t="shared" ref="CS9:CS14" si="66">BU9+BW9+BY9+CA9+CC9+CE9+CG9+CI9+CK9+CM9+CO9+CQ9</f>
        <v>0</v>
      </c>
      <c r="CT9" s="96">
        <f t="shared" ref="CT9:CT18" si="67">IF(CS9=0,0,CS9/(CS$8)*100)</f>
        <v>0</v>
      </c>
      <c r="CU9" s="252"/>
      <c r="CV9" s="8"/>
      <c r="CW9" s="4"/>
      <c r="CX9" s="7"/>
      <c r="CY9" s="4"/>
      <c r="CZ9" s="21"/>
      <c r="DA9" s="282"/>
      <c r="DB9" s="128">
        <f>$A9</f>
        <v>0</v>
      </c>
      <c r="DC9" s="128">
        <f>$B9</f>
        <v>0</v>
      </c>
      <c r="DD9" s="60"/>
      <c r="DE9" s="63">
        <f t="shared" ref="DE9:EA18" si="68">IF(DD9=0,0,DD9/(DD$8)*100)</f>
        <v>0</v>
      </c>
      <c r="DF9" s="85"/>
      <c r="DG9" s="63">
        <f t="shared" si="68"/>
        <v>0</v>
      </c>
      <c r="DH9" s="85"/>
      <c r="DI9" s="63">
        <f t="shared" si="68"/>
        <v>0</v>
      </c>
      <c r="DJ9" s="85"/>
      <c r="DK9" s="63">
        <f t="shared" si="68"/>
        <v>0</v>
      </c>
      <c r="DL9" s="85"/>
      <c r="DM9" s="63">
        <f t="shared" si="68"/>
        <v>0</v>
      </c>
      <c r="DN9" s="85"/>
      <c r="DO9" s="63">
        <f t="shared" si="68"/>
        <v>0</v>
      </c>
      <c r="DP9" s="85"/>
      <c r="DQ9" s="63">
        <f t="shared" si="68"/>
        <v>0</v>
      </c>
      <c r="DR9" s="85"/>
      <c r="DS9" s="63">
        <f t="shared" si="68"/>
        <v>0</v>
      </c>
      <c r="DT9" s="85"/>
      <c r="DU9" s="63">
        <f t="shared" si="68"/>
        <v>0</v>
      </c>
      <c r="DV9" s="85"/>
      <c r="DW9" s="63">
        <f t="shared" si="68"/>
        <v>0</v>
      </c>
      <c r="DX9" s="85"/>
      <c r="DY9" s="63">
        <f t="shared" si="68"/>
        <v>0</v>
      </c>
      <c r="DZ9" s="85"/>
      <c r="EA9" s="63">
        <f t="shared" si="68"/>
        <v>0</v>
      </c>
      <c r="EB9" s="60">
        <f t="shared" ref="EB9:EB14" si="69">DD9+DF9+DH9+DJ9+DL9+DN9+DP9+DR9+DT9+DV9+DX9+DZ9</f>
        <v>0</v>
      </c>
      <c r="EC9" s="96">
        <f t="shared" ref="EC9:EC18" si="70">IF(EB9=0,0,EB9/(EB$8)*100)</f>
        <v>0</v>
      </c>
      <c r="ED9" s="252"/>
      <c r="EE9" s="8"/>
      <c r="EF9" s="4"/>
      <c r="EG9" s="7"/>
      <c r="EH9" s="4"/>
      <c r="EI9" s="21"/>
      <c r="EJ9" s="282"/>
      <c r="EK9" s="128">
        <f>$A9</f>
        <v>0</v>
      </c>
      <c r="EL9" s="128">
        <f>$B9</f>
        <v>0</v>
      </c>
      <c r="EM9" s="60"/>
      <c r="EN9" s="63">
        <f t="shared" ref="EN9:FJ18" si="71">IF(EM9=0,0,EM9/(EM$8)*100)</f>
        <v>0</v>
      </c>
      <c r="EO9" s="85"/>
      <c r="EP9" s="63">
        <f t="shared" si="71"/>
        <v>0</v>
      </c>
      <c r="EQ9" s="85"/>
      <c r="ER9" s="63">
        <f t="shared" si="71"/>
        <v>0</v>
      </c>
      <c r="ES9" s="85"/>
      <c r="ET9" s="63">
        <f t="shared" si="71"/>
        <v>0</v>
      </c>
      <c r="EU9" s="85"/>
      <c r="EV9" s="63">
        <f t="shared" si="71"/>
        <v>0</v>
      </c>
      <c r="EW9" s="85"/>
      <c r="EX9" s="63">
        <f t="shared" si="71"/>
        <v>0</v>
      </c>
      <c r="EY9" s="85"/>
      <c r="EZ9" s="63">
        <f t="shared" si="71"/>
        <v>0</v>
      </c>
      <c r="FA9" s="85"/>
      <c r="FB9" s="63">
        <f t="shared" si="71"/>
        <v>0</v>
      </c>
      <c r="FC9" s="85"/>
      <c r="FD9" s="63">
        <f t="shared" si="71"/>
        <v>0</v>
      </c>
      <c r="FE9" s="85"/>
      <c r="FF9" s="63">
        <f t="shared" si="71"/>
        <v>0</v>
      </c>
      <c r="FG9" s="85"/>
      <c r="FH9" s="63">
        <f t="shared" si="71"/>
        <v>0</v>
      </c>
      <c r="FI9" s="85"/>
      <c r="FJ9" s="63">
        <f t="shared" si="71"/>
        <v>0</v>
      </c>
      <c r="FK9" s="60">
        <f t="shared" ref="FK9:FK14" si="72">EM9+EO9+EQ9+ES9+EU9+EW9+EY9+FA9+FC9+FE9+FG9+FI9</f>
        <v>0</v>
      </c>
      <c r="FL9" s="96">
        <f t="shared" ref="FL9:FL18" si="73">IF(FK9=0,0,FK9/(FK$8)*100)</f>
        <v>0</v>
      </c>
      <c r="FM9" s="252"/>
      <c r="FN9" s="8"/>
      <c r="FO9" s="4"/>
      <c r="FP9" s="7"/>
      <c r="FQ9" s="4"/>
      <c r="FR9" s="21"/>
      <c r="FS9" s="282"/>
    </row>
    <row r="10" spans="1:175" hidden="1" outlineLevel="1" x14ac:dyDescent="0.2">
      <c r="A10" s="384"/>
      <c r="B10" s="384"/>
      <c r="C10" s="60"/>
      <c r="D10" s="63">
        <f t="shared" si="59"/>
        <v>0</v>
      </c>
      <c r="E10" s="85"/>
      <c r="F10" s="63">
        <f t="shared" si="59"/>
        <v>0</v>
      </c>
      <c r="G10" s="85"/>
      <c r="H10" s="63">
        <f t="shared" si="59"/>
        <v>0</v>
      </c>
      <c r="I10" s="85"/>
      <c r="J10" s="63">
        <f t="shared" si="59"/>
        <v>0</v>
      </c>
      <c r="K10" s="85"/>
      <c r="L10" s="63">
        <f t="shared" si="59"/>
        <v>0</v>
      </c>
      <c r="M10" s="85"/>
      <c r="N10" s="63">
        <f t="shared" si="59"/>
        <v>0</v>
      </c>
      <c r="O10" s="85"/>
      <c r="P10" s="63">
        <f t="shared" si="59"/>
        <v>0</v>
      </c>
      <c r="Q10" s="85"/>
      <c r="R10" s="63">
        <f t="shared" si="59"/>
        <v>0</v>
      </c>
      <c r="S10" s="85"/>
      <c r="T10" s="63">
        <f t="shared" si="59"/>
        <v>0</v>
      </c>
      <c r="U10" s="85"/>
      <c r="V10" s="63">
        <f t="shared" si="59"/>
        <v>0</v>
      </c>
      <c r="W10" s="85"/>
      <c r="X10" s="63">
        <f t="shared" si="59"/>
        <v>0</v>
      </c>
      <c r="Y10" s="85"/>
      <c r="Z10" s="63">
        <f t="shared" si="59"/>
        <v>0</v>
      </c>
      <c r="AA10" s="60">
        <f t="shared" si="60"/>
        <v>0</v>
      </c>
      <c r="AB10" s="96">
        <f t="shared" si="61"/>
        <v>0</v>
      </c>
      <c r="AC10" s="252"/>
      <c r="AD10" s="8"/>
      <c r="AE10" s="4"/>
      <c r="AF10" s="7"/>
      <c r="AG10" s="4"/>
      <c r="AH10" s="22"/>
      <c r="AI10" s="282"/>
      <c r="AJ10" s="128">
        <f t="shared" ref="AJ10:AJ18" si="74">$A10</f>
        <v>0</v>
      </c>
      <c r="AK10" s="128">
        <f t="shared" ref="AK10:AK18" si="75">$B10</f>
        <v>0</v>
      </c>
      <c r="AL10" s="60"/>
      <c r="AM10" s="63">
        <f t="shared" si="62"/>
        <v>0</v>
      </c>
      <c r="AN10" s="85"/>
      <c r="AO10" s="63">
        <f t="shared" si="62"/>
        <v>0</v>
      </c>
      <c r="AP10" s="85"/>
      <c r="AQ10" s="63">
        <f t="shared" si="62"/>
        <v>0</v>
      </c>
      <c r="AR10" s="85"/>
      <c r="AS10" s="63">
        <f t="shared" si="62"/>
        <v>0</v>
      </c>
      <c r="AT10" s="85"/>
      <c r="AU10" s="63">
        <f t="shared" si="62"/>
        <v>0</v>
      </c>
      <c r="AV10" s="85"/>
      <c r="AW10" s="63">
        <f t="shared" si="62"/>
        <v>0</v>
      </c>
      <c r="AX10" s="85"/>
      <c r="AY10" s="63">
        <f t="shared" si="62"/>
        <v>0</v>
      </c>
      <c r="AZ10" s="85"/>
      <c r="BA10" s="63">
        <f t="shared" si="62"/>
        <v>0</v>
      </c>
      <c r="BB10" s="85"/>
      <c r="BC10" s="63">
        <f t="shared" si="62"/>
        <v>0</v>
      </c>
      <c r="BD10" s="85"/>
      <c r="BE10" s="63">
        <f t="shared" si="62"/>
        <v>0</v>
      </c>
      <c r="BF10" s="85"/>
      <c r="BG10" s="63">
        <f t="shared" si="62"/>
        <v>0</v>
      </c>
      <c r="BH10" s="85"/>
      <c r="BI10" s="63">
        <f t="shared" si="62"/>
        <v>0</v>
      </c>
      <c r="BJ10" s="60">
        <f t="shared" si="63"/>
        <v>0</v>
      </c>
      <c r="BK10" s="96">
        <f t="shared" si="64"/>
        <v>0</v>
      </c>
      <c r="BL10" s="252"/>
      <c r="BM10" s="8"/>
      <c r="BN10" s="4"/>
      <c r="BO10" s="7"/>
      <c r="BP10" s="4"/>
      <c r="BQ10" s="22"/>
      <c r="BR10" s="282"/>
      <c r="BS10" s="128">
        <f t="shared" ref="BS10:BS18" si="76">$A10</f>
        <v>0</v>
      </c>
      <c r="BT10" s="128">
        <f t="shared" ref="BT10:BT18" si="77">$B10</f>
        <v>0</v>
      </c>
      <c r="BU10" s="60"/>
      <c r="BV10" s="63">
        <f t="shared" si="65"/>
        <v>0</v>
      </c>
      <c r="BW10" s="85"/>
      <c r="BX10" s="63">
        <f t="shared" si="65"/>
        <v>0</v>
      </c>
      <c r="BY10" s="85"/>
      <c r="BZ10" s="63">
        <f t="shared" si="65"/>
        <v>0</v>
      </c>
      <c r="CA10" s="85"/>
      <c r="CB10" s="63">
        <f t="shared" si="65"/>
        <v>0</v>
      </c>
      <c r="CC10" s="85"/>
      <c r="CD10" s="63">
        <f t="shared" si="65"/>
        <v>0</v>
      </c>
      <c r="CE10" s="85"/>
      <c r="CF10" s="63">
        <f t="shared" si="65"/>
        <v>0</v>
      </c>
      <c r="CG10" s="85"/>
      <c r="CH10" s="63">
        <f t="shared" si="65"/>
        <v>0</v>
      </c>
      <c r="CI10" s="85"/>
      <c r="CJ10" s="63">
        <f t="shared" si="65"/>
        <v>0</v>
      </c>
      <c r="CK10" s="85"/>
      <c r="CL10" s="63">
        <f t="shared" si="65"/>
        <v>0</v>
      </c>
      <c r="CM10" s="85"/>
      <c r="CN10" s="63">
        <f t="shared" si="65"/>
        <v>0</v>
      </c>
      <c r="CO10" s="85"/>
      <c r="CP10" s="63">
        <f t="shared" si="65"/>
        <v>0</v>
      </c>
      <c r="CQ10" s="85"/>
      <c r="CR10" s="63">
        <f t="shared" si="65"/>
        <v>0</v>
      </c>
      <c r="CS10" s="60">
        <f t="shared" si="66"/>
        <v>0</v>
      </c>
      <c r="CT10" s="96">
        <f t="shared" si="67"/>
        <v>0</v>
      </c>
      <c r="CU10" s="252"/>
      <c r="CV10" s="8"/>
      <c r="CW10" s="4"/>
      <c r="CX10" s="7"/>
      <c r="CY10" s="4"/>
      <c r="CZ10" s="22"/>
      <c r="DA10" s="282"/>
      <c r="DB10" s="128">
        <f t="shared" ref="DB10:DB18" si="78">$A10</f>
        <v>0</v>
      </c>
      <c r="DC10" s="128">
        <f t="shared" ref="DC10:DC18" si="79">$B10</f>
        <v>0</v>
      </c>
      <c r="DD10" s="60"/>
      <c r="DE10" s="63">
        <f t="shared" si="68"/>
        <v>0</v>
      </c>
      <c r="DF10" s="85"/>
      <c r="DG10" s="63">
        <f t="shared" si="68"/>
        <v>0</v>
      </c>
      <c r="DH10" s="85"/>
      <c r="DI10" s="63">
        <f t="shared" si="68"/>
        <v>0</v>
      </c>
      <c r="DJ10" s="85"/>
      <c r="DK10" s="63">
        <f t="shared" si="68"/>
        <v>0</v>
      </c>
      <c r="DL10" s="85"/>
      <c r="DM10" s="63">
        <f t="shared" si="68"/>
        <v>0</v>
      </c>
      <c r="DN10" s="85"/>
      <c r="DO10" s="63">
        <f t="shared" si="68"/>
        <v>0</v>
      </c>
      <c r="DP10" s="85"/>
      <c r="DQ10" s="63">
        <f t="shared" si="68"/>
        <v>0</v>
      </c>
      <c r="DR10" s="85"/>
      <c r="DS10" s="63">
        <f t="shared" si="68"/>
        <v>0</v>
      </c>
      <c r="DT10" s="85"/>
      <c r="DU10" s="63">
        <f t="shared" si="68"/>
        <v>0</v>
      </c>
      <c r="DV10" s="85"/>
      <c r="DW10" s="63">
        <f t="shared" si="68"/>
        <v>0</v>
      </c>
      <c r="DX10" s="85"/>
      <c r="DY10" s="63">
        <f t="shared" si="68"/>
        <v>0</v>
      </c>
      <c r="DZ10" s="85"/>
      <c r="EA10" s="63">
        <f t="shared" si="68"/>
        <v>0</v>
      </c>
      <c r="EB10" s="60">
        <f t="shared" si="69"/>
        <v>0</v>
      </c>
      <c r="EC10" s="96">
        <f t="shared" si="70"/>
        <v>0</v>
      </c>
      <c r="ED10" s="252"/>
      <c r="EE10" s="8"/>
      <c r="EF10" s="4"/>
      <c r="EG10" s="7"/>
      <c r="EH10" s="4"/>
      <c r="EI10" s="22"/>
      <c r="EJ10" s="282"/>
      <c r="EK10" s="128">
        <f t="shared" ref="EK10:EK18" si="80">$A10</f>
        <v>0</v>
      </c>
      <c r="EL10" s="128">
        <f t="shared" ref="EL10:EL18" si="81">$B10</f>
        <v>0</v>
      </c>
      <c r="EM10" s="60"/>
      <c r="EN10" s="63">
        <f t="shared" si="71"/>
        <v>0</v>
      </c>
      <c r="EO10" s="85"/>
      <c r="EP10" s="63">
        <f t="shared" si="71"/>
        <v>0</v>
      </c>
      <c r="EQ10" s="85"/>
      <c r="ER10" s="63">
        <f t="shared" si="71"/>
        <v>0</v>
      </c>
      <c r="ES10" s="85"/>
      <c r="ET10" s="63">
        <f t="shared" si="71"/>
        <v>0</v>
      </c>
      <c r="EU10" s="85"/>
      <c r="EV10" s="63">
        <f t="shared" si="71"/>
        <v>0</v>
      </c>
      <c r="EW10" s="85"/>
      <c r="EX10" s="63">
        <f t="shared" si="71"/>
        <v>0</v>
      </c>
      <c r="EY10" s="85"/>
      <c r="EZ10" s="63">
        <f t="shared" si="71"/>
        <v>0</v>
      </c>
      <c r="FA10" s="85"/>
      <c r="FB10" s="63">
        <f t="shared" si="71"/>
        <v>0</v>
      </c>
      <c r="FC10" s="85"/>
      <c r="FD10" s="63">
        <f t="shared" si="71"/>
        <v>0</v>
      </c>
      <c r="FE10" s="85"/>
      <c r="FF10" s="63">
        <f t="shared" si="71"/>
        <v>0</v>
      </c>
      <c r="FG10" s="85"/>
      <c r="FH10" s="63">
        <f t="shared" si="71"/>
        <v>0</v>
      </c>
      <c r="FI10" s="85"/>
      <c r="FJ10" s="63">
        <f t="shared" si="71"/>
        <v>0</v>
      </c>
      <c r="FK10" s="60">
        <f t="shared" si="72"/>
        <v>0</v>
      </c>
      <c r="FL10" s="96">
        <f t="shared" si="73"/>
        <v>0</v>
      </c>
      <c r="FM10" s="252"/>
      <c r="FN10" s="8"/>
      <c r="FO10" s="4"/>
      <c r="FP10" s="7"/>
      <c r="FQ10" s="4"/>
      <c r="FR10" s="22"/>
      <c r="FS10" s="282"/>
    </row>
    <row r="11" spans="1:175" hidden="1" outlineLevel="1" x14ac:dyDescent="0.2">
      <c r="A11" s="384"/>
      <c r="B11" s="384"/>
      <c r="C11" s="60"/>
      <c r="D11" s="63">
        <f t="shared" si="59"/>
        <v>0</v>
      </c>
      <c r="E11" s="85"/>
      <c r="F11" s="63">
        <f t="shared" si="59"/>
        <v>0</v>
      </c>
      <c r="G11" s="85"/>
      <c r="H11" s="63">
        <f t="shared" si="59"/>
        <v>0</v>
      </c>
      <c r="I11" s="85"/>
      <c r="J11" s="63">
        <f t="shared" si="59"/>
        <v>0</v>
      </c>
      <c r="K11" s="85"/>
      <c r="L11" s="63">
        <f t="shared" si="59"/>
        <v>0</v>
      </c>
      <c r="M11" s="85"/>
      <c r="N11" s="63">
        <f t="shared" si="59"/>
        <v>0</v>
      </c>
      <c r="O11" s="85"/>
      <c r="P11" s="63">
        <f t="shared" si="59"/>
        <v>0</v>
      </c>
      <c r="Q11" s="85"/>
      <c r="R11" s="63">
        <f t="shared" si="59"/>
        <v>0</v>
      </c>
      <c r="S11" s="85"/>
      <c r="T11" s="63">
        <f t="shared" si="59"/>
        <v>0</v>
      </c>
      <c r="U11" s="85"/>
      <c r="V11" s="63">
        <f t="shared" si="59"/>
        <v>0</v>
      </c>
      <c r="W11" s="85"/>
      <c r="X11" s="63">
        <f t="shared" si="59"/>
        <v>0</v>
      </c>
      <c r="Y11" s="85"/>
      <c r="Z11" s="63">
        <f t="shared" si="59"/>
        <v>0</v>
      </c>
      <c r="AA11" s="60">
        <f t="shared" si="60"/>
        <v>0</v>
      </c>
      <c r="AB11" s="96">
        <f t="shared" si="61"/>
        <v>0</v>
      </c>
      <c r="AC11" s="252"/>
      <c r="AD11" s="8"/>
      <c r="AE11" s="4"/>
      <c r="AF11" s="7"/>
      <c r="AG11" s="4"/>
      <c r="AH11" s="22"/>
      <c r="AI11" s="282"/>
      <c r="AJ11" s="128">
        <f t="shared" si="74"/>
        <v>0</v>
      </c>
      <c r="AK11" s="128">
        <f t="shared" si="75"/>
        <v>0</v>
      </c>
      <c r="AL11" s="60"/>
      <c r="AM11" s="63">
        <f t="shared" si="62"/>
        <v>0</v>
      </c>
      <c r="AN11" s="85"/>
      <c r="AO11" s="63">
        <f t="shared" si="62"/>
        <v>0</v>
      </c>
      <c r="AP11" s="85"/>
      <c r="AQ11" s="63">
        <f t="shared" si="62"/>
        <v>0</v>
      </c>
      <c r="AR11" s="85"/>
      <c r="AS11" s="63">
        <f t="shared" si="62"/>
        <v>0</v>
      </c>
      <c r="AT11" s="85"/>
      <c r="AU11" s="63">
        <f t="shared" si="62"/>
        <v>0</v>
      </c>
      <c r="AV11" s="85"/>
      <c r="AW11" s="63">
        <f t="shared" si="62"/>
        <v>0</v>
      </c>
      <c r="AX11" s="85"/>
      <c r="AY11" s="63">
        <f t="shared" si="62"/>
        <v>0</v>
      </c>
      <c r="AZ11" s="85"/>
      <c r="BA11" s="63">
        <f t="shared" si="62"/>
        <v>0</v>
      </c>
      <c r="BB11" s="85"/>
      <c r="BC11" s="63">
        <f t="shared" si="62"/>
        <v>0</v>
      </c>
      <c r="BD11" s="85"/>
      <c r="BE11" s="63">
        <f t="shared" si="62"/>
        <v>0</v>
      </c>
      <c r="BF11" s="85"/>
      <c r="BG11" s="63">
        <f t="shared" si="62"/>
        <v>0</v>
      </c>
      <c r="BH11" s="85"/>
      <c r="BI11" s="63">
        <f t="shared" si="62"/>
        <v>0</v>
      </c>
      <c r="BJ11" s="60">
        <f t="shared" si="63"/>
        <v>0</v>
      </c>
      <c r="BK11" s="96">
        <f t="shared" si="64"/>
        <v>0</v>
      </c>
      <c r="BL11" s="252"/>
      <c r="BM11" s="8"/>
      <c r="BN11" s="4"/>
      <c r="BO11" s="7"/>
      <c r="BP11" s="4"/>
      <c r="BQ11" s="22"/>
      <c r="BR11" s="282"/>
      <c r="BS11" s="128">
        <f t="shared" si="76"/>
        <v>0</v>
      </c>
      <c r="BT11" s="128">
        <f t="shared" si="77"/>
        <v>0</v>
      </c>
      <c r="BU11" s="60"/>
      <c r="BV11" s="63">
        <f t="shared" si="65"/>
        <v>0</v>
      </c>
      <c r="BW11" s="85"/>
      <c r="BX11" s="63">
        <f t="shared" si="65"/>
        <v>0</v>
      </c>
      <c r="BY11" s="85"/>
      <c r="BZ11" s="63">
        <f t="shared" si="65"/>
        <v>0</v>
      </c>
      <c r="CA11" s="85"/>
      <c r="CB11" s="63">
        <f t="shared" si="65"/>
        <v>0</v>
      </c>
      <c r="CC11" s="85"/>
      <c r="CD11" s="63">
        <f t="shared" si="65"/>
        <v>0</v>
      </c>
      <c r="CE11" s="85"/>
      <c r="CF11" s="63">
        <f t="shared" si="65"/>
        <v>0</v>
      </c>
      <c r="CG11" s="85"/>
      <c r="CH11" s="63">
        <f t="shared" si="65"/>
        <v>0</v>
      </c>
      <c r="CI11" s="85"/>
      <c r="CJ11" s="63">
        <f t="shared" si="65"/>
        <v>0</v>
      </c>
      <c r="CK11" s="85"/>
      <c r="CL11" s="63">
        <f t="shared" si="65"/>
        <v>0</v>
      </c>
      <c r="CM11" s="85"/>
      <c r="CN11" s="63">
        <f t="shared" si="65"/>
        <v>0</v>
      </c>
      <c r="CO11" s="85"/>
      <c r="CP11" s="63">
        <f t="shared" si="65"/>
        <v>0</v>
      </c>
      <c r="CQ11" s="85"/>
      <c r="CR11" s="63">
        <f t="shared" si="65"/>
        <v>0</v>
      </c>
      <c r="CS11" s="60">
        <f t="shared" si="66"/>
        <v>0</v>
      </c>
      <c r="CT11" s="96">
        <f t="shared" si="67"/>
        <v>0</v>
      </c>
      <c r="CU11" s="252"/>
      <c r="CV11" s="8"/>
      <c r="CW11" s="4"/>
      <c r="CX11" s="7"/>
      <c r="CY11" s="4"/>
      <c r="CZ11" s="22"/>
      <c r="DA11" s="282"/>
      <c r="DB11" s="128">
        <f t="shared" si="78"/>
        <v>0</v>
      </c>
      <c r="DC11" s="128">
        <f t="shared" si="79"/>
        <v>0</v>
      </c>
      <c r="DD11" s="60"/>
      <c r="DE11" s="63">
        <f t="shared" si="68"/>
        <v>0</v>
      </c>
      <c r="DF11" s="85"/>
      <c r="DG11" s="63">
        <f t="shared" si="68"/>
        <v>0</v>
      </c>
      <c r="DH11" s="85"/>
      <c r="DI11" s="63">
        <f t="shared" si="68"/>
        <v>0</v>
      </c>
      <c r="DJ11" s="85"/>
      <c r="DK11" s="63">
        <f t="shared" si="68"/>
        <v>0</v>
      </c>
      <c r="DL11" s="85"/>
      <c r="DM11" s="63">
        <f t="shared" si="68"/>
        <v>0</v>
      </c>
      <c r="DN11" s="85"/>
      <c r="DO11" s="63">
        <f t="shared" si="68"/>
        <v>0</v>
      </c>
      <c r="DP11" s="85"/>
      <c r="DQ11" s="63">
        <f t="shared" si="68"/>
        <v>0</v>
      </c>
      <c r="DR11" s="85"/>
      <c r="DS11" s="63">
        <f t="shared" si="68"/>
        <v>0</v>
      </c>
      <c r="DT11" s="85"/>
      <c r="DU11" s="63">
        <f t="shared" si="68"/>
        <v>0</v>
      </c>
      <c r="DV11" s="85"/>
      <c r="DW11" s="63">
        <f t="shared" si="68"/>
        <v>0</v>
      </c>
      <c r="DX11" s="85"/>
      <c r="DY11" s="63">
        <f t="shared" si="68"/>
        <v>0</v>
      </c>
      <c r="DZ11" s="85"/>
      <c r="EA11" s="63">
        <f t="shared" si="68"/>
        <v>0</v>
      </c>
      <c r="EB11" s="60">
        <f t="shared" si="69"/>
        <v>0</v>
      </c>
      <c r="EC11" s="96">
        <f t="shared" si="70"/>
        <v>0</v>
      </c>
      <c r="ED11" s="252"/>
      <c r="EE11" s="8"/>
      <c r="EF11" s="4"/>
      <c r="EG11" s="7"/>
      <c r="EH11" s="4"/>
      <c r="EI11" s="22"/>
      <c r="EJ11" s="282"/>
      <c r="EK11" s="128">
        <f t="shared" si="80"/>
        <v>0</v>
      </c>
      <c r="EL11" s="128">
        <f t="shared" si="81"/>
        <v>0</v>
      </c>
      <c r="EM11" s="60"/>
      <c r="EN11" s="63">
        <f t="shared" si="71"/>
        <v>0</v>
      </c>
      <c r="EO11" s="85"/>
      <c r="EP11" s="63">
        <f t="shared" si="71"/>
        <v>0</v>
      </c>
      <c r="EQ11" s="85"/>
      <c r="ER11" s="63">
        <f t="shared" si="71"/>
        <v>0</v>
      </c>
      <c r="ES11" s="85"/>
      <c r="ET11" s="63">
        <f t="shared" si="71"/>
        <v>0</v>
      </c>
      <c r="EU11" s="85"/>
      <c r="EV11" s="63">
        <f t="shared" si="71"/>
        <v>0</v>
      </c>
      <c r="EW11" s="85"/>
      <c r="EX11" s="63">
        <f t="shared" si="71"/>
        <v>0</v>
      </c>
      <c r="EY11" s="85"/>
      <c r="EZ11" s="63">
        <f t="shared" si="71"/>
        <v>0</v>
      </c>
      <c r="FA11" s="85"/>
      <c r="FB11" s="63">
        <f t="shared" si="71"/>
        <v>0</v>
      </c>
      <c r="FC11" s="85"/>
      <c r="FD11" s="63">
        <f t="shared" si="71"/>
        <v>0</v>
      </c>
      <c r="FE11" s="85"/>
      <c r="FF11" s="63">
        <f t="shared" si="71"/>
        <v>0</v>
      </c>
      <c r="FG11" s="85"/>
      <c r="FH11" s="63">
        <f t="shared" si="71"/>
        <v>0</v>
      </c>
      <c r="FI11" s="85"/>
      <c r="FJ11" s="63">
        <f t="shared" si="71"/>
        <v>0</v>
      </c>
      <c r="FK11" s="60">
        <f t="shared" si="72"/>
        <v>0</v>
      </c>
      <c r="FL11" s="96">
        <f t="shared" si="73"/>
        <v>0</v>
      </c>
      <c r="FM11" s="252"/>
      <c r="FN11" s="8"/>
      <c r="FO11" s="4"/>
      <c r="FP11" s="7"/>
      <c r="FQ11" s="4"/>
      <c r="FR11" s="22"/>
      <c r="FS11" s="282"/>
    </row>
    <row r="12" spans="1:175" hidden="1" outlineLevel="1" x14ac:dyDescent="0.2">
      <c r="A12" s="384"/>
      <c r="B12" s="384"/>
      <c r="C12" s="60"/>
      <c r="D12" s="63">
        <f t="shared" si="59"/>
        <v>0</v>
      </c>
      <c r="E12" s="85"/>
      <c r="F12" s="63">
        <f t="shared" si="59"/>
        <v>0</v>
      </c>
      <c r="G12" s="85"/>
      <c r="H12" s="63">
        <f t="shared" si="59"/>
        <v>0</v>
      </c>
      <c r="I12" s="85"/>
      <c r="J12" s="63">
        <f t="shared" si="59"/>
        <v>0</v>
      </c>
      <c r="K12" s="85"/>
      <c r="L12" s="63">
        <f t="shared" si="59"/>
        <v>0</v>
      </c>
      <c r="M12" s="85"/>
      <c r="N12" s="63">
        <f t="shared" si="59"/>
        <v>0</v>
      </c>
      <c r="O12" s="85"/>
      <c r="P12" s="63">
        <f t="shared" si="59"/>
        <v>0</v>
      </c>
      <c r="Q12" s="85"/>
      <c r="R12" s="63">
        <f t="shared" si="59"/>
        <v>0</v>
      </c>
      <c r="S12" s="85"/>
      <c r="T12" s="63">
        <f t="shared" si="59"/>
        <v>0</v>
      </c>
      <c r="U12" s="85"/>
      <c r="V12" s="63">
        <f t="shared" si="59"/>
        <v>0</v>
      </c>
      <c r="W12" s="85"/>
      <c r="X12" s="63">
        <f t="shared" si="59"/>
        <v>0</v>
      </c>
      <c r="Y12" s="85"/>
      <c r="Z12" s="63">
        <f t="shared" si="59"/>
        <v>0</v>
      </c>
      <c r="AA12" s="60">
        <f t="shared" si="60"/>
        <v>0</v>
      </c>
      <c r="AB12" s="96">
        <f t="shared" si="61"/>
        <v>0</v>
      </c>
      <c r="AC12" s="252"/>
      <c r="AD12" s="8"/>
      <c r="AE12" s="4"/>
      <c r="AF12" s="7"/>
      <c r="AG12" s="4"/>
      <c r="AH12" s="22"/>
      <c r="AI12" s="282"/>
      <c r="AJ12" s="128">
        <f t="shared" si="74"/>
        <v>0</v>
      </c>
      <c r="AK12" s="128">
        <f t="shared" si="75"/>
        <v>0</v>
      </c>
      <c r="AL12" s="60"/>
      <c r="AM12" s="63">
        <f t="shared" si="62"/>
        <v>0</v>
      </c>
      <c r="AN12" s="85"/>
      <c r="AO12" s="63">
        <f t="shared" si="62"/>
        <v>0</v>
      </c>
      <c r="AP12" s="85"/>
      <c r="AQ12" s="63">
        <f t="shared" si="62"/>
        <v>0</v>
      </c>
      <c r="AR12" s="85"/>
      <c r="AS12" s="63">
        <f t="shared" si="62"/>
        <v>0</v>
      </c>
      <c r="AT12" s="85"/>
      <c r="AU12" s="63">
        <f t="shared" si="62"/>
        <v>0</v>
      </c>
      <c r="AV12" s="85"/>
      <c r="AW12" s="63">
        <f t="shared" si="62"/>
        <v>0</v>
      </c>
      <c r="AX12" s="85"/>
      <c r="AY12" s="63">
        <f t="shared" si="62"/>
        <v>0</v>
      </c>
      <c r="AZ12" s="85"/>
      <c r="BA12" s="63">
        <f t="shared" si="62"/>
        <v>0</v>
      </c>
      <c r="BB12" s="85"/>
      <c r="BC12" s="63">
        <f t="shared" si="62"/>
        <v>0</v>
      </c>
      <c r="BD12" s="85"/>
      <c r="BE12" s="63">
        <f t="shared" si="62"/>
        <v>0</v>
      </c>
      <c r="BF12" s="85"/>
      <c r="BG12" s="63">
        <f t="shared" si="62"/>
        <v>0</v>
      </c>
      <c r="BH12" s="85"/>
      <c r="BI12" s="63">
        <f t="shared" si="62"/>
        <v>0</v>
      </c>
      <c r="BJ12" s="60">
        <f t="shared" si="63"/>
        <v>0</v>
      </c>
      <c r="BK12" s="96">
        <f t="shared" si="64"/>
        <v>0</v>
      </c>
      <c r="BL12" s="252"/>
      <c r="BM12" s="8"/>
      <c r="BN12" s="4"/>
      <c r="BO12" s="7"/>
      <c r="BP12" s="4"/>
      <c r="BQ12" s="22"/>
      <c r="BR12" s="282"/>
      <c r="BS12" s="128">
        <f t="shared" si="76"/>
        <v>0</v>
      </c>
      <c r="BT12" s="128">
        <f t="shared" si="77"/>
        <v>0</v>
      </c>
      <c r="BU12" s="60"/>
      <c r="BV12" s="63">
        <f t="shared" si="65"/>
        <v>0</v>
      </c>
      <c r="BW12" s="85"/>
      <c r="BX12" s="63">
        <f t="shared" si="65"/>
        <v>0</v>
      </c>
      <c r="BY12" s="85"/>
      <c r="BZ12" s="63">
        <f t="shared" si="65"/>
        <v>0</v>
      </c>
      <c r="CA12" s="85"/>
      <c r="CB12" s="63">
        <f t="shared" si="65"/>
        <v>0</v>
      </c>
      <c r="CC12" s="85"/>
      <c r="CD12" s="63">
        <f t="shared" si="65"/>
        <v>0</v>
      </c>
      <c r="CE12" s="85"/>
      <c r="CF12" s="63">
        <f t="shared" si="65"/>
        <v>0</v>
      </c>
      <c r="CG12" s="85"/>
      <c r="CH12" s="63">
        <f t="shared" si="65"/>
        <v>0</v>
      </c>
      <c r="CI12" s="85"/>
      <c r="CJ12" s="63">
        <f t="shared" si="65"/>
        <v>0</v>
      </c>
      <c r="CK12" s="85"/>
      <c r="CL12" s="63">
        <f t="shared" si="65"/>
        <v>0</v>
      </c>
      <c r="CM12" s="85"/>
      <c r="CN12" s="63">
        <f t="shared" si="65"/>
        <v>0</v>
      </c>
      <c r="CO12" s="85"/>
      <c r="CP12" s="63">
        <f t="shared" si="65"/>
        <v>0</v>
      </c>
      <c r="CQ12" s="85"/>
      <c r="CR12" s="63">
        <f t="shared" si="65"/>
        <v>0</v>
      </c>
      <c r="CS12" s="60">
        <f t="shared" si="66"/>
        <v>0</v>
      </c>
      <c r="CT12" s="96">
        <f t="shared" si="67"/>
        <v>0</v>
      </c>
      <c r="CU12" s="252"/>
      <c r="CV12" s="8"/>
      <c r="CW12" s="4"/>
      <c r="CX12" s="7"/>
      <c r="CY12" s="4"/>
      <c r="CZ12" s="22"/>
      <c r="DA12" s="282"/>
      <c r="DB12" s="128">
        <f t="shared" si="78"/>
        <v>0</v>
      </c>
      <c r="DC12" s="128">
        <f t="shared" si="79"/>
        <v>0</v>
      </c>
      <c r="DD12" s="60"/>
      <c r="DE12" s="63">
        <f t="shared" si="68"/>
        <v>0</v>
      </c>
      <c r="DF12" s="85"/>
      <c r="DG12" s="63">
        <f t="shared" si="68"/>
        <v>0</v>
      </c>
      <c r="DH12" s="85"/>
      <c r="DI12" s="63">
        <f t="shared" si="68"/>
        <v>0</v>
      </c>
      <c r="DJ12" s="85"/>
      <c r="DK12" s="63">
        <f t="shared" si="68"/>
        <v>0</v>
      </c>
      <c r="DL12" s="85"/>
      <c r="DM12" s="63">
        <f t="shared" si="68"/>
        <v>0</v>
      </c>
      <c r="DN12" s="85"/>
      <c r="DO12" s="63">
        <f t="shared" si="68"/>
        <v>0</v>
      </c>
      <c r="DP12" s="85"/>
      <c r="DQ12" s="63">
        <f t="shared" si="68"/>
        <v>0</v>
      </c>
      <c r="DR12" s="85"/>
      <c r="DS12" s="63">
        <f t="shared" si="68"/>
        <v>0</v>
      </c>
      <c r="DT12" s="85"/>
      <c r="DU12" s="63">
        <f t="shared" si="68"/>
        <v>0</v>
      </c>
      <c r="DV12" s="85"/>
      <c r="DW12" s="63">
        <f t="shared" si="68"/>
        <v>0</v>
      </c>
      <c r="DX12" s="85"/>
      <c r="DY12" s="63">
        <f t="shared" si="68"/>
        <v>0</v>
      </c>
      <c r="DZ12" s="85"/>
      <c r="EA12" s="63">
        <f t="shared" si="68"/>
        <v>0</v>
      </c>
      <c r="EB12" s="60">
        <f t="shared" si="69"/>
        <v>0</v>
      </c>
      <c r="EC12" s="96">
        <f t="shared" si="70"/>
        <v>0</v>
      </c>
      <c r="ED12" s="252"/>
      <c r="EE12" s="8"/>
      <c r="EF12" s="4"/>
      <c r="EG12" s="7"/>
      <c r="EH12" s="4"/>
      <c r="EI12" s="22"/>
      <c r="EJ12" s="282"/>
      <c r="EK12" s="128">
        <f t="shared" si="80"/>
        <v>0</v>
      </c>
      <c r="EL12" s="128">
        <f t="shared" si="81"/>
        <v>0</v>
      </c>
      <c r="EM12" s="60"/>
      <c r="EN12" s="63">
        <f t="shared" si="71"/>
        <v>0</v>
      </c>
      <c r="EO12" s="85"/>
      <c r="EP12" s="63">
        <f t="shared" si="71"/>
        <v>0</v>
      </c>
      <c r="EQ12" s="85"/>
      <c r="ER12" s="63">
        <f t="shared" si="71"/>
        <v>0</v>
      </c>
      <c r="ES12" s="85"/>
      <c r="ET12" s="63">
        <f t="shared" si="71"/>
        <v>0</v>
      </c>
      <c r="EU12" s="85"/>
      <c r="EV12" s="63">
        <f t="shared" si="71"/>
        <v>0</v>
      </c>
      <c r="EW12" s="85"/>
      <c r="EX12" s="63">
        <f t="shared" si="71"/>
        <v>0</v>
      </c>
      <c r="EY12" s="85"/>
      <c r="EZ12" s="63">
        <f t="shared" si="71"/>
        <v>0</v>
      </c>
      <c r="FA12" s="85"/>
      <c r="FB12" s="63">
        <f t="shared" si="71"/>
        <v>0</v>
      </c>
      <c r="FC12" s="85"/>
      <c r="FD12" s="63">
        <f t="shared" si="71"/>
        <v>0</v>
      </c>
      <c r="FE12" s="85"/>
      <c r="FF12" s="63">
        <f t="shared" si="71"/>
        <v>0</v>
      </c>
      <c r="FG12" s="85"/>
      <c r="FH12" s="63">
        <f t="shared" si="71"/>
        <v>0</v>
      </c>
      <c r="FI12" s="85"/>
      <c r="FJ12" s="63">
        <f t="shared" si="71"/>
        <v>0</v>
      </c>
      <c r="FK12" s="60">
        <f t="shared" si="72"/>
        <v>0</v>
      </c>
      <c r="FL12" s="96">
        <f t="shared" si="73"/>
        <v>0</v>
      </c>
      <c r="FM12" s="252"/>
      <c r="FN12" s="8"/>
      <c r="FO12" s="4"/>
      <c r="FP12" s="7"/>
      <c r="FQ12" s="4"/>
      <c r="FR12" s="22"/>
      <c r="FS12" s="282"/>
    </row>
    <row r="13" spans="1:175" hidden="1" outlineLevel="1" x14ac:dyDescent="0.2">
      <c r="A13" s="384"/>
      <c r="B13" s="384"/>
      <c r="C13" s="60"/>
      <c r="D13" s="63">
        <f t="shared" si="59"/>
        <v>0</v>
      </c>
      <c r="E13" s="85"/>
      <c r="F13" s="63">
        <f t="shared" si="59"/>
        <v>0</v>
      </c>
      <c r="G13" s="85"/>
      <c r="H13" s="63">
        <f t="shared" si="59"/>
        <v>0</v>
      </c>
      <c r="I13" s="85"/>
      <c r="J13" s="63">
        <f t="shared" si="59"/>
        <v>0</v>
      </c>
      <c r="K13" s="85"/>
      <c r="L13" s="63">
        <f t="shared" si="59"/>
        <v>0</v>
      </c>
      <c r="M13" s="85"/>
      <c r="N13" s="63">
        <f t="shared" si="59"/>
        <v>0</v>
      </c>
      <c r="O13" s="85"/>
      <c r="P13" s="63">
        <f t="shared" si="59"/>
        <v>0</v>
      </c>
      <c r="Q13" s="85"/>
      <c r="R13" s="63">
        <f t="shared" si="59"/>
        <v>0</v>
      </c>
      <c r="S13" s="85"/>
      <c r="T13" s="63">
        <f t="shared" si="59"/>
        <v>0</v>
      </c>
      <c r="U13" s="85"/>
      <c r="V13" s="63">
        <f t="shared" si="59"/>
        <v>0</v>
      </c>
      <c r="W13" s="85"/>
      <c r="X13" s="63">
        <f t="shared" si="59"/>
        <v>0</v>
      </c>
      <c r="Y13" s="85"/>
      <c r="Z13" s="63">
        <f t="shared" si="59"/>
        <v>0</v>
      </c>
      <c r="AA13" s="60">
        <f t="shared" si="60"/>
        <v>0</v>
      </c>
      <c r="AB13" s="96">
        <f t="shared" si="61"/>
        <v>0</v>
      </c>
      <c r="AC13" s="252"/>
      <c r="AD13" s="8"/>
      <c r="AE13" s="4"/>
      <c r="AF13" s="7"/>
      <c r="AG13" s="4"/>
      <c r="AH13" s="22"/>
      <c r="AI13" s="282"/>
      <c r="AJ13" s="128">
        <f t="shared" si="74"/>
        <v>0</v>
      </c>
      <c r="AK13" s="128">
        <f t="shared" si="75"/>
        <v>0</v>
      </c>
      <c r="AL13" s="60"/>
      <c r="AM13" s="63">
        <f t="shared" si="62"/>
        <v>0</v>
      </c>
      <c r="AN13" s="85"/>
      <c r="AO13" s="63">
        <f t="shared" si="62"/>
        <v>0</v>
      </c>
      <c r="AP13" s="85"/>
      <c r="AQ13" s="63">
        <f t="shared" si="62"/>
        <v>0</v>
      </c>
      <c r="AR13" s="85"/>
      <c r="AS13" s="63">
        <f t="shared" si="62"/>
        <v>0</v>
      </c>
      <c r="AT13" s="85"/>
      <c r="AU13" s="63">
        <f t="shared" si="62"/>
        <v>0</v>
      </c>
      <c r="AV13" s="85"/>
      <c r="AW13" s="63">
        <f t="shared" si="62"/>
        <v>0</v>
      </c>
      <c r="AX13" s="85"/>
      <c r="AY13" s="63">
        <f t="shared" si="62"/>
        <v>0</v>
      </c>
      <c r="AZ13" s="85"/>
      <c r="BA13" s="63">
        <f t="shared" si="62"/>
        <v>0</v>
      </c>
      <c r="BB13" s="85"/>
      <c r="BC13" s="63">
        <f t="shared" si="62"/>
        <v>0</v>
      </c>
      <c r="BD13" s="85"/>
      <c r="BE13" s="63">
        <f t="shared" si="62"/>
        <v>0</v>
      </c>
      <c r="BF13" s="85"/>
      <c r="BG13" s="63">
        <f t="shared" si="62"/>
        <v>0</v>
      </c>
      <c r="BH13" s="85"/>
      <c r="BI13" s="63">
        <f t="shared" si="62"/>
        <v>0</v>
      </c>
      <c r="BJ13" s="60">
        <f t="shared" si="63"/>
        <v>0</v>
      </c>
      <c r="BK13" s="96">
        <f t="shared" si="64"/>
        <v>0</v>
      </c>
      <c r="BL13" s="252"/>
      <c r="BM13" s="8"/>
      <c r="BN13" s="4"/>
      <c r="BO13" s="7"/>
      <c r="BP13" s="4"/>
      <c r="BQ13" s="22"/>
      <c r="BR13" s="282"/>
      <c r="BS13" s="128">
        <f t="shared" si="76"/>
        <v>0</v>
      </c>
      <c r="BT13" s="128">
        <f t="shared" si="77"/>
        <v>0</v>
      </c>
      <c r="BU13" s="60"/>
      <c r="BV13" s="63">
        <f t="shared" si="65"/>
        <v>0</v>
      </c>
      <c r="BW13" s="85"/>
      <c r="BX13" s="63">
        <f t="shared" si="65"/>
        <v>0</v>
      </c>
      <c r="BY13" s="85"/>
      <c r="BZ13" s="63">
        <f t="shared" si="65"/>
        <v>0</v>
      </c>
      <c r="CA13" s="85"/>
      <c r="CB13" s="63">
        <f t="shared" si="65"/>
        <v>0</v>
      </c>
      <c r="CC13" s="85"/>
      <c r="CD13" s="63">
        <f t="shared" si="65"/>
        <v>0</v>
      </c>
      <c r="CE13" s="85"/>
      <c r="CF13" s="63">
        <f t="shared" si="65"/>
        <v>0</v>
      </c>
      <c r="CG13" s="85"/>
      <c r="CH13" s="63">
        <f t="shared" si="65"/>
        <v>0</v>
      </c>
      <c r="CI13" s="85"/>
      <c r="CJ13" s="63">
        <f t="shared" si="65"/>
        <v>0</v>
      </c>
      <c r="CK13" s="85"/>
      <c r="CL13" s="63">
        <f t="shared" si="65"/>
        <v>0</v>
      </c>
      <c r="CM13" s="85"/>
      <c r="CN13" s="63">
        <f t="shared" si="65"/>
        <v>0</v>
      </c>
      <c r="CO13" s="85"/>
      <c r="CP13" s="63">
        <f t="shared" si="65"/>
        <v>0</v>
      </c>
      <c r="CQ13" s="85"/>
      <c r="CR13" s="63">
        <f t="shared" si="65"/>
        <v>0</v>
      </c>
      <c r="CS13" s="60">
        <f t="shared" si="66"/>
        <v>0</v>
      </c>
      <c r="CT13" s="96">
        <f t="shared" si="67"/>
        <v>0</v>
      </c>
      <c r="CU13" s="252"/>
      <c r="CV13" s="8"/>
      <c r="CW13" s="4"/>
      <c r="CX13" s="7"/>
      <c r="CY13" s="4"/>
      <c r="CZ13" s="22"/>
      <c r="DA13" s="282"/>
      <c r="DB13" s="128">
        <f t="shared" si="78"/>
        <v>0</v>
      </c>
      <c r="DC13" s="128">
        <f t="shared" si="79"/>
        <v>0</v>
      </c>
      <c r="DD13" s="60"/>
      <c r="DE13" s="63">
        <f t="shared" si="68"/>
        <v>0</v>
      </c>
      <c r="DF13" s="85"/>
      <c r="DG13" s="63">
        <f t="shared" si="68"/>
        <v>0</v>
      </c>
      <c r="DH13" s="85"/>
      <c r="DI13" s="63">
        <f t="shared" si="68"/>
        <v>0</v>
      </c>
      <c r="DJ13" s="85"/>
      <c r="DK13" s="63">
        <f t="shared" si="68"/>
        <v>0</v>
      </c>
      <c r="DL13" s="85"/>
      <c r="DM13" s="63">
        <f t="shared" si="68"/>
        <v>0</v>
      </c>
      <c r="DN13" s="85"/>
      <c r="DO13" s="63">
        <f t="shared" si="68"/>
        <v>0</v>
      </c>
      <c r="DP13" s="85"/>
      <c r="DQ13" s="63">
        <f t="shared" si="68"/>
        <v>0</v>
      </c>
      <c r="DR13" s="85"/>
      <c r="DS13" s="63">
        <f t="shared" si="68"/>
        <v>0</v>
      </c>
      <c r="DT13" s="85"/>
      <c r="DU13" s="63">
        <f t="shared" si="68"/>
        <v>0</v>
      </c>
      <c r="DV13" s="85"/>
      <c r="DW13" s="63">
        <f t="shared" si="68"/>
        <v>0</v>
      </c>
      <c r="DX13" s="85"/>
      <c r="DY13" s="63">
        <f t="shared" si="68"/>
        <v>0</v>
      </c>
      <c r="DZ13" s="85"/>
      <c r="EA13" s="63">
        <f t="shared" si="68"/>
        <v>0</v>
      </c>
      <c r="EB13" s="60">
        <f t="shared" si="69"/>
        <v>0</v>
      </c>
      <c r="EC13" s="96">
        <f t="shared" si="70"/>
        <v>0</v>
      </c>
      <c r="ED13" s="252"/>
      <c r="EE13" s="8"/>
      <c r="EF13" s="4"/>
      <c r="EG13" s="7"/>
      <c r="EH13" s="4"/>
      <c r="EI13" s="22"/>
      <c r="EJ13" s="282"/>
      <c r="EK13" s="128">
        <f t="shared" si="80"/>
        <v>0</v>
      </c>
      <c r="EL13" s="128">
        <f t="shared" si="81"/>
        <v>0</v>
      </c>
      <c r="EM13" s="60"/>
      <c r="EN13" s="63">
        <f t="shared" si="71"/>
        <v>0</v>
      </c>
      <c r="EO13" s="85"/>
      <c r="EP13" s="63">
        <f t="shared" si="71"/>
        <v>0</v>
      </c>
      <c r="EQ13" s="85"/>
      <c r="ER13" s="63">
        <f t="shared" si="71"/>
        <v>0</v>
      </c>
      <c r="ES13" s="85"/>
      <c r="ET13" s="63">
        <f t="shared" si="71"/>
        <v>0</v>
      </c>
      <c r="EU13" s="85"/>
      <c r="EV13" s="63">
        <f t="shared" si="71"/>
        <v>0</v>
      </c>
      <c r="EW13" s="85"/>
      <c r="EX13" s="63">
        <f t="shared" si="71"/>
        <v>0</v>
      </c>
      <c r="EY13" s="85"/>
      <c r="EZ13" s="63">
        <f t="shared" si="71"/>
        <v>0</v>
      </c>
      <c r="FA13" s="85"/>
      <c r="FB13" s="63">
        <f t="shared" si="71"/>
        <v>0</v>
      </c>
      <c r="FC13" s="85"/>
      <c r="FD13" s="63">
        <f t="shared" si="71"/>
        <v>0</v>
      </c>
      <c r="FE13" s="85"/>
      <c r="FF13" s="63">
        <f t="shared" si="71"/>
        <v>0</v>
      </c>
      <c r="FG13" s="85"/>
      <c r="FH13" s="63">
        <f t="shared" si="71"/>
        <v>0</v>
      </c>
      <c r="FI13" s="85"/>
      <c r="FJ13" s="63">
        <f t="shared" si="71"/>
        <v>0</v>
      </c>
      <c r="FK13" s="60">
        <f t="shared" si="72"/>
        <v>0</v>
      </c>
      <c r="FL13" s="96">
        <f t="shared" si="73"/>
        <v>0</v>
      </c>
      <c r="FM13" s="252"/>
      <c r="FN13" s="8"/>
      <c r="FO13" s="4"/>
      <c r="FP13" s="7"/>
      <c r="FQ13" s="4"/>
      <c r="FR13" s="22"/>
      <c r="FS13" s="282"/>
    </row>
    <row r="14" spans="1:175" hidden="1" outlineLevel="1" x14ac:dyDescent="0.2">
      <c r="A14" s="384"/>
      <c r="B14" s="384"/>
      <c r="C14" s="60"/>
      <c r="D14" s="63">
        <f t="shared" si="59"/>
        <v>0</v>
      </c>
      <c r="E14" s="85"/>
      <c r="F14" s="63">
        <f t="shared" si="59"/>
        <v>0</v>
      </c>
      <c r="G14" s="85"/>
      <c r="H14" s="63">
        <f t="shared" si="59"/>
        <v>0</v>
      </c>
      <c r="I14" s="85"/>
      <c r="J14" s="63">
        <f t="shared" si="59"/>
        <v>0</v>
      </c>
      <c r="K14" s="85"/>
      <c r="L14" s="63">
        <f t="shared" si="59"/>
        <v>0</v>
      </c>
      <c r="M14" s="85"/>
      <c r="N14" s="63">
        <f t="shared" si="59"/>
        <v>0</v>
      </c>
      <c r="O14" s="85"/>
      <c r="P14" s="63">
        <f t="shared" si="59"/>
        <v>0</v>
      </c>
      <c r="Q14" s="85"/>
      <c r="R14" s="63">
        <f t="shared" si="59"/>
        <v>0</v>
      </c>
      <c r="S14" s="85"/>
      <c r="T14" s="63">
        <f t="shared" si="59"/>
        <v>0</v>
      </c>
      <c r="U14" s="85"/>
      <c r="V14" s="63">
        <f t="shared" si="59"/>
        <v>0</v>
      </c>
      <c r="W14" s="85"/>
      <c r="X14" s="63">
        <f t="shared" si="59"/>
        <v>0</v>
      </c>
      <c r="Y14" s="85"/>
      <c r="Z14" s="63">
        <f t="shared" si="59"/>
        <v>0</v>
      </c>
      <c r="AA14" s="60">
        <f t="shared" si="60"/>
        <v>0</v>
      </c>
      <c r="AB14" s="96">
        <f t="shared" si="61"/>
        <v>0</v>
      </c>
      <c r="AC14" s="252"/>
      <c r="AD14" s="8"/>
      <c r="AE14" s="4"/>
      <c r="AF14" s="7"/>
      <c r="AG14" s="4"/>
      <c r="AH14" s="22"/>
      <c r="AI14" s="282"/>
      <c r="AJ14" s="128">
        <f t="shared" si="74"/>
        <v>0</v>
      </c>
      <c r="AK14" s="128">
        <f t="shared" si="75"/>
        <v>0</v>
      </c>
      <c r="AL14" s="60"/>
      <c r="AM14" s="63">
        <f t="shared" si="62"/>
        <v>0</v>
      </c>
      <c r="AN14" s="85"/>
      <c r="AO14" s="63">
        <f t="shared" si="62"/>
        <v>0</v>
      </c>
      <c r="AP14" s="85"/>
      <c r="AQ14" s="63">
        <f t="shared" si="62"/>
        <v>0</v>
      </c>
      <c r="AR14" s="85"/>
      <c r="AS14" s="63">
        <f t="shared" si="62"/>
        <v>0</v>
      </c>
      <c r="AT14" s="85"/>
      <c r="AU14" s="63">
        <f t="shared" si="62"/>
        <v>0</v>
      </c>
      <c r="AV14" s="85"/>
      <c r="AW14" s="63">
        <f t="shared" si="62"/>
        <v>0</v>
      </c>
      <c r="AX14" s="85"/>
      <c r="AY14" s="63">
        <f t="shared" si="62"/>
        <v>0</v>
      </c>
      <c r="AZ14" s="85"/>
      <c r="BA14" s="63">
        <f t="shared" si="62"/>
        <v>0</v>
      </c>
      <c r="BB14" s="85"/>
      <c r="BC14" s="63">
        <f t="shared" si="62"/>
        <v>0</v>
      </c>
      <c r="BD14" s="85"/>
      <c r="BE14" s="63">
        <f t="shared" si="62"/>
        <v>0</v>
      </c>
      <c r="BF14" s="85"/>
      <c r="BG14" s="63">
        <f t="shared" si="62"/>
        <v>0</v>
      </c>
      <c r="BH14" s="85"/>
      <c r="BI14" s="63">
        <f t="shared" si="62"/>
        <v>0</v>
      </c>
      <c r="BJ14" s="60">
        <f t="shared" si="63"/>
        <v>0</v>
      </c>
      <c r="BK14" s="96">
        <f t="shared" si="64"/>
        <v>0</v>
      </c>
      <c r="BL14" s="252"/>
      <c r="BM14" s="8"/>
      <c r="BN14" s="4"/>
      <c r="BO14" s="7"/>
      <c r="BP14" s="4"/>
      <c r="BQ14" s="22"/>
      <c r="BR14" s="282"/>
      <c r="BS14" s="128">
        <f t="shared" si="76"/>
        <v>0</v>
      </c>
      <c r="BT14" s="128">
        <f t="shared" si="77"/>
        <v>0</v>
      </c>
      <c r="BU14" s="60"/>
      <c r="BV14" s="63">
        <f t="shared" si="65"/>
        <v>0</v>
      </c>
      <c r="BW14" s="85"/>
      <c r="BX14" s="63">
        <f t="shared" si="65"/>
        <v>0</v>
      </c>
      <c r="BY14" s="85"/>
      <c r="BZ14" s="63">
        <f t="shared" si="65"/>
        <v>0</v>
      </c>
      <c r="CA14" s="85"/>
      <c r="CB14" s="63">
        <f t="shared" si="65"/>
        <v>0</v>
      </c>
      <c r="CC14" s="85"/>
      <c r="CD14" s="63">
        <f t="shared" si="65"/>
        <v>0</v>
      </c>
      <c r="CE14" s="85"/>
      <c r="CF14" s="63">
        <f t="shared" si="65"/>
        <v>0</v>
      </c>
      <c r="CG14" s="85"/>
      <c r="CH14" s="63">
        <f t="shared" si="65"/>
        <v>0</v>
      </c>
      <c r="CI14" s="85"/>
      <c r="CJ14" s="63">
        <f t="shared" si="65"/>
        <v>0</v>
      </c>
      <c r="CK14" s="85"/>
      <c r="CL14" s="63">
        <f t="shared" si="65"/>
        <v>0</v>
      </c>
      <c r="CM14" s="85"/>
      <c r="CN14" s="63">
        <f t="shared" si="65"/>
        <v>0</v>
      </c>
      <c r="CO14" s="85"/>
      <c r="CP14" s="63">
        <f t="shared" si="65"/>
        <v>0</v>
      </c>
      <c r="CQ14" s="85"/>
      <c r="CR14" s="63">
        <f t="shared" si="65"/>
        <v>0</v>
      </c>
      <c r="CS14" s="60">
        <f t="shared" si="66"/>
        <v>0</v>
      </c>
      <c r="CT14" s="96">
        <f t="shared" si="67"/>
        <v>0</v>
      </c>
      <c r="CU14" s="252"/>
      <c r="CV14" s="8"/>
      <c r="CW14" s="4"/>
      <c r="CX14" s="7"/>
      <c r="CY14" s="4"/>
      <c r="CZ14" s="22"/>
      <c r="DA14" s="282"/>
      <c r="DB14" s="128">
        <f t="shared" si="78"/>
        <v>0</v>
      </c>
      <c r="DC14" s="128">
        <f t="shared" si="79"/>
        <v>0</v>
      </c>
      <c r="DD14" s="60"/>
      <c r="DE14" s="63">
        <f t="shared" si="68"/>
        <v>0</v>
      </c>
      <c r="DF14" s="85"/>
      <c r="DG14" s="63">
        <f t="shared" si="68"/>
        <v>0</v>
      </c>
      <c r="DH14" s="85"/>
      <c r="DI14" s="63">
        <f t="shared" si="68"/>
        <v>0</v>
      </c>
      <c r="DJ14" s="85"/>
      <c r="DK14" s="63">
        <f t="shared" si="68"/>
        <v>0</v>
      </c>
      <c r="DL14" s="85"/>
      <c r="DM14" s="63">
        <f t="shared" si="68"/>
        <v>0</v>
      </c>
      <c r="DN14" s="85"/>
      <c r="DO14" s="63">
        <f t="shared" si="68"/>
        <v>0</v>
      </c>
      <c r="DP14" s="85"/>
      <c r="DQ14" s="63">
        <f t="shared" si="68"/>
        <v>0</v>
      </c>
      <c r="DR14" s="85"/>
      <c r="DS14" s="63">
        <f t="shared" si="68"/>
        <v>0</v>
      </c>
      <c r="DT14" s="85"/>
      <c r="DU14" s="63">
        <f t="shared" si="68"/>
        <v>0</v>
      </c>
      <c r="DV14" s="85"/>
      <c r="DW14" s="63">
        <f t="shared" si="68"/>
        <v>0</v>
      </c>
      <c r="DX14" s="85"/>
      <c r="DY14" s="63">
        <f t="shared" si="68"/>
        <v>0</v>
      </c>
      <c r="DZ14" s="85"/>
      <c r="EA14" s="63">
        <f t="shared" si="68"/>
        <v>0</v>
      </c>
      <c r="EB14" s="60">
        <f t="shared" si="69"/>
        <v>0</v>
      </c>
      <c r="EC14" s="96">
        <f t="shared" si="70"/>
        <v>0</v>
      </c>
      <c r="ED14" s="252"/>
      <c r="EE14" s="8"/>
      <c r="EF14" s="4"/>
      <c r="EG14" s="7"/>
      <c r="EH14" s="4"/>
      <c r="EI14" s="22"/>
      <c r="EJ14" s="282"/>
      <c r="EK14" s="128">
        <f t="shared" si="80"/>
        <v>0</v>
      </c>
      <c r="EL14" s="128">
        <f t="shared" si="81"/>
        <v>0</v>
      </c>
      <c r="EM14" s="60"/>
      <c r="EN14" s="63">
        <f t="shared" si="71"/>
        <v>0</v>
      </c>
      <c r="EO14" s="85"/>
      <c r="EP14" s="63">
        <f t="shared" si="71"/>
        <v>0</v>
      </c>
      <c r="EQ14" s="85"/>
      <c r="ER14" s="63">
        <f t="shared" si="71"/>
        <v>0</v>
      </c>
      <c r="ES14" s="85"/>
      <c r="ET14" s="63">
        <f t="shared" si="71"/>
        <v>0</v>
      </c>
      <c r="EU14" s="85"/>
      <c r="EV14" s="63">
        <f t="shared" si="71"/>
        <v>0</v>
      </c>
      <c r="EW14" s="85"/>
      <c r="EX14" s="63">
        <f t="shared" si="71"/>
        <v>0</v>
      </c>
      <c r="EY14" s="85"/>
      <c r="EZ14" s="63">
        <f t="shared" si="71"/>
        <v>0</v>
      </c>
      <c r="FA14" s="85"/>
      <c r="FB14" s="63">
        <f t="shared" si="71"/>
        <v>0</v>
      </c>
      <c r="FC14" s="85"/>
      <c r="FD14" s="63">
        <f t="shared" si="71"/>
        <v>0</v>
      </c>
      <c r="FE14" s="85"/>
      <c r="FF14" s="63">
        <f t="shared" si="71"/>
        <v>0</v>
      </c>
      <c r="FG14" s="85"/>
      <c r="FH14" s="63">
        <f t="shared" si="71"/>
        <v>0</v>
      </c>
      <c r="FI14" s="85"/>
      <c r="FJ14" s="63">
        <f t="shared" si="71"/>
        <v>0</v>
      </c>
      <c r="FK14" s="60">
        <f t="shared" si="72"/>
        <v>0</v>
      </c>
      <c r="FL14" s="96">
        <f t="shared" si="73"/>
        <v>0</v>
      </c>
      <c r="FM14" s="252"/>
      <c r="FN14" s="8"/>
      <c r="FO14" s="4"/>
      <c r="FP14" s="7"/>
      <c r="FQ14" s="4"/>
      <c r="FR14" s="22"/>
      <c r="FS14" s="282"/>
    </row>
    <row r="15" spans="1:175" hidden="1" outlineLevel="1" x14ac:dyDescent="0.2">
      <c r="A15" s="384"/>
      <c r="B15" s="385"/>
      <c r="C15" s="60"/>
      <c r="D15" s="63">
        <f t="shared" si="59"/>
        <v>0</v>
      </c>
      <c r="E15" s="85"/>
      <c r="F15" s="63">
        <f t="shared" si="59"/>
        <v>0</v>
      </c>
      <c r="G15" s="85"/>
      <c r="H15" s="63">
        <f t="shared" si="59"/>
        <v>0</v>
      </c>
      <c r="I15" s="85"/>
      <c r="J15" s="63">
        <f t="shared" si="59"/>
        <v>0</v>
      </c>
      <c r="K15" s="85"/>
      <c r="L15" s="63">
        <f t="shared" si="59"/>
        <v>0</v>
      </c>
      <c r="M15" s="85"/>
      <c r="N15" s="63">
        <f t="shared" si="59"/>
        <v>0</v>
      </c>
      <c r="O15" s="85"/>
      <c r="P15" s="63">
        <f t="shared" si="59"/>
        <v>0</v>
      </c>
      <c r="Q15" s="85"/>
      <c r="R15" s="63">
        <f t="shared" si="59"/>
        <v>0</v>
      </c>
      <c r="S15" s="85"/>
      <c r="T15" s="63">
        <f t="shared" si="59"/>
        <v>0</v>
      </c>
      <c r="U15" s="85"/>
      <c r="V15" s="63">
        <f t="shared" si="59"/>
        <v>0</v>
      </c>
      <c r="W15" s="85"/>
      <c r="X15" s="63">
        <f t="shared" si="59"/>
        <v>0</v>
      </c>
      <c r="Y15" s="85"/>
      <c r="Z15" s="63">
        <f t="shared" si="59"/>
        <v>0</v>
      </c>
      <c r="AA15" s="60">
        <f>C15+E15+G15+I15+K15+M15+O15+Q15+S15+U15+W15+Y15</f>
        <v>0</v>
      </c>
      <c r="AB15" s="96">
        <f t="shared" si="61"/>
        <v>0</v>
      </c>
      <c r="AC15" s="252"/>
      <c r="AD15" s="8"/>
      <c r="AE15" s="22"/>
      <c r="AF15" s="7"/>
      <c r="AG15" s="4"/>
      <c r="AH15" s="22"/>
      <c r="AI15" s="282"/>
      <c r="AJ15" s="128">
        <f t="shared" si="74"/>
        <v>0</v>
      </c>
      <c r="AK15" s="128">
        <f t="shared" si="75"/>
        <v>0</v>
      </c>
      <c r="AL15" s="60"/>
      <c r="AM15" s="63">
        <f t="shared" si="62"/>
        <v>0</v>
      </c>
      <c r="AN15" s="85"/>
      <c r="AO15" s="63">
        <f t="shared" si="62"/>
        <v>0</v>
      </c>
      <c r="AP15" s="85"/>
      <c r="AQ15" s="63">
        <f t="shared" si="62"/>
        <v>0</v>
      </c>
      <c r="AR15" s="85"/>
      <c r="AS15" s="63">
        <f t="shared" si="62"/>
        <v>0</v>
      </c>
      <c r="AT15" s="85"/>
      <c r="AU15" s="63">
        <f t="shared" si="62"/>
        <v>0</v>
      </c>
      <c r="AV15" s="85"/>
      <c r="AW15" s="63">
        <f t="shared" si="62"/>
        <v>0</v>
      </c>
      <c r="AX15" s="85"/>
      <c r="AY15" s="63">
        <f t="shared" si="62"/>
        <v>0</v>
      </c>
      <c r="AZ15" s="85"/>
      <c r="BA15" s="63">
        <f t="shared" si="62"/>
        <v>0</v>
      </c>
      <c r="BB15" s="85"/>
      <c r="BC15" s="63">
        <f t="shared" si="62"/>
        <v>0</v>
      </c>
      <c r="BD15" s="85"/>
      <c r="BE15" s="63">
        <f t="shared" si="62"/>
        <v>0</v>
      </c>
      <c r="BF15" s="85"/>
      <c r="BG15" s="63">
        <f t="shared" si="62"/>
        <v>0</v>
      </c>
      <c r="BH15" s="85"/>
      <c r="BI15" s="63">
        <f t="shared" si="62"/>
        <v>0</v>
      </c>
      <c r="BJ15" s="60">
        <f>AL15+AN15+AP15+AR15+AT15+AV15+AX15+AZ15+BB15+BD15+BF15+BH15</f>
        <v>0</v>
      </c>
      <c r="BK15" s="96">
        <f t="shared" si="64"/>
        <v>0</v>
      </c>
      <c r="BL15" s="252"/>
      <c r="BM15" s="8"/>
      <c r="BN15" s="22"/>
      <c r="BO15" s="7"/>
      <c r="BP15" s="4"/>
      <c r="BQ15" s="22"/>
      <c r="BR15" s="282"/>
      <c r="BS15" s="128">
        <f t="shared" si="76"/>
        <v>0</v>
      </c>
      <c r="BT15" s="128">
        <f t="shared" si="77"/>
        <v>0</v>
      </c>
      <c r="BU15" s="60"/>
      <c r="BV15" s="63">
        <f t="shared" si="65"/>
        <v>0</v>
      </c>
      <c r="BW15" s="85"/>
      <c r="BX15" s="63">
        <f t="shared" si="65"/>
        <v>0</v>
      </c>
      <c r="BY15" s="85"/>
      <c r="BZ15" s="63">
        <f t="shared" si="65"/>
        <v>0</v>
      </c>
      <c r="CA15" s="85"/>
      <c r="CB15" s="63">
        <f t="shared" si="65"/>
        <v>0</v>
      </c>
      <c r="CC15" s="85"/>
      <c r="CD15" s="63">
        <f t="shared" si="65"/>
        <v>0</v>
      </c>
      <c r="CE15" s="85"/>
      <c r="CF15" s="63">
        <f t="shared" si="65"/>
        <v>0</v>
      </c>
      <c r="CG15" s="85"/>
      <c r="CH15" s="63">
        <f t="shared" si="65"/>
        <v>0</v>
      </c>
      <c r="CI15" s="85"/>
      <c r="CJ15" s="63">
        <f t="shared" si="65"/>
        <v>0</v>
      </c>
      <c r="CK15" s="85"/>
      <c r="CL15" s="63">
        <f t="shared" si="65"/>
        <v>0</v>
      </c>
      <c r="CM15" s="85"/>
      <c r="CN15" s="63">
        <f t="shared" si="65"/>
        <v>0</v>
      </c>
      <c r="CO15" s="85"/>
      <c r="CP15" s="63">
        <f t="shared" si="65"/>
        <v>0</v>
      </c>
      <c r="CQ15" s="85"/>
      <c r="CR15" s="63">
        <f t="shared" si="65"/>
        <v>0</v>
      </c>
      <c r="CS15" s="60">
        <f>BU15+BW15+BY15+CA15+CC15+CE15+CG15+CI15+CK15+CM15+CO15+CQ15</f>
        <v>0</v>
      </c>
      <c r="CT15" s="96">
        <f t="shared" si="67"/>
        <v>0</v>
      </c>
      <c r="CU15" s="252"/>
      <c r="CV15" s="8"/>
      <c r="CW15" s="22"/>
      <c r="CX15" s="7"/>
      <c r="CY15" s="4"/>
      <c r="CZ15" s="22"/>
      <c r="DA15" s="282"/>
      <c r="DB15" s="128">
        <f t="shared" si="78"/>
        <v>0</v>
      </c>
      <c r="DC15" s="128">
        <f t="shared" si="79"/>
        <v>0</v>
      </c>
      <c r="DD15" s="60"/>
      <c r="DE15" s="63">
        <f t="shared" si="68"/>
        <v>0</v>
      </c>
      <c r="DF15" s="85"/>
      <c r="DG15" s="63">
        <f t="shared" si="68"/>
        <v>0</v>
      </c>
      <c r="DH15" s="85"/>
      <c r="DI15" s="63">
        <f t="shared" si="68"/>
        <v>0</v>
      </c>
      <c r="DJ15" s="85"/>
      <c r="DK15" s="63">
        <f t="shared" si="68"/>
        <v>0</v>
      </c>
      <c r="DL15" s="85"/>
      <c r="DM15" s="63">
        <f t="shared" si="68"/>
        <v>0</v>
      </c>
      <c r="DN15" s="85"/>
      <c r="DO15" s="63">
        <f t="shared" si="68"/>
        <v>0</v>
      </c>
      <c r="DP15" s="85"/>
      <c r="DQ15" s="63">
        <f t="shared" si="68"/>
        <v>0</v>
      </c>
      <c r="DR15" s="85"/>
      <c r="DS15" s="63">
        <f t="shared" si="68"/>
        <v>0</v>
      </c>
      <c r="DT15" s="85"/>
      <c r="DU15" s="63">
        <f t="shared" si="68"/>
        <v>0</v>
      </c>
      <c r="DV15" s="85"/>
      <c r="DW15" s="63">
        <f t="shared" si="68"/>
        <v>0</v>
      </c>
      <c r="DX15" s="85"/>
      <c r="DY15" s="63">
        <f t="shared" si="68"/>
        <v>0</v>
      </c>
      <c r="DZ15" s="85"/>
      <c r="EA15" s="63">
        <f t="shared" si="68"/>
        <v>0</v>
      </c>
      <c r="EB15" s="60">
        <f>DD15+DF15+DH15+DJ15+DL15+DN15+DP15+DR15+DT15+DV15+DX15+DZ15</f>
        <v>0</v>
      </c>
      <c r="EC15" s="96">
        <f t="shared" si="70"/>
        <v>0</v>
      </c>
      <c r="ED15" s="252"/>
      <c r="EE15" s="8"/>
      <c r="EF15" s="22"/>
      <c r="EG15" s="7"/>
      <c r="EH15" s="4"/>
      <c r="EI15" s="22"/>
      <c r="EJ15" s="282"/>
      <c r="EK15" s="128">
        <f t="shared" si="80"/>
        <v>0</v>
      </c>
      <c r="EL15" s="128">
        <f t="shared" si="81"/>
        <v>0</v>
      </c>
      <c r="EM15" s="60"/>
      <c r="EN15" s="63">
        <f t="shared" si="71"/>
        <v>0</v>
      </c>
      <c r="EO15" s="85"/>
      <c r="EP15" s="63">
        <f t="shared" si="71"/>
        <v>0</v>
      </c>
      <c r="EQ15" s="85"/>
      <c r="ER15" s="63">
        <f t="shared" si="71"/>
        <v>0</v>
      </c>
      <c r="ES15" s="85"/>
      <c r="ET15" s="63">
        <f t="shared" si="71"/>
        <v>0</v>
      </c>
      <c r="EU15" s="85"/>
      <c r="EV15" s="63">
        <f t="shared" si="71"/>
        <v>0</v>
      </c>
      <c r="EW15" s="85"/>
      <c r="EX15" s="63">
        <f t="shared" si="71"/>
        <v>0</v>
      </c>
      <c r="EY15" s="85"/>
      <c r="EZ15" s="63">
        <f t="shared" si="71"/>
        <v>0</v>
      </c>
      <c r="FA15" s="85"/>
      <c r="FB15" s="63">
        <f t="shared" si="71"/>
        <v>0</v>
      </c>
      <c r="FC15" s="85"/>
      <c r="FD15" s="63">
        <f t="shared" si="71"/>
        <v>0</v>
      </c>
      <c r="FE15" s="85"/>
      <c r="FF15" s="63">
        <f t="shared" si="71"/>
        <v>0</v>
      </c>
      <c r="FG15" s="85"/>
      <c r="FH15" s="63">
        <f t="shared" si="71"/>
        <v>0</v>
      </c>
      <c r="FI15" s="85"/>
      <c r="FJ15" s="63">
        <f t="shared" si="71"/>
        <v>0</v>
      </c>
      <c r="FK15" s="60">
        <f>EM15+EO15+EQ15+ES15+EU15+EW15+EY15+FA15+FC15+FE15+FG15+FI15</f>
        <v>0</v>
      </c>
      <c r="FL15" s="96">
        <f t="shared" si="73"/>
        <v>0</v>
      </c>
      <c r="FM15" s="252"/>
      <c r="FN15" s="8"/>
      <c r="FO15" s="22"/>
      <c r="FP15" s="7"/>
      <c r="FQ15" s="4"/>
      <c r="FR15" s="22"/>
      <c r="FS15" s="282"/>
    </row>
    <row r="16" spans="1:175" hidden="1" outlineLevel="1" x14ac:dyDescent="0.2">
      <c r="A16" s="384"/>
      <c r="B16" s="385"/>
      <c r="C16" s="60"/>
      <c r="D16" s="63">
        <f t="shared" si="59"/>
        <v>0</v>
      </c>
      <c r="E16" s="85"/>
      <c r="F16" s="63">
        <f t="shared" si="59"/>
        <v>0</v>
      </c>
      <c r="G16" s="85"/>
      <c r="H16" s="63">
        <f t="shared" si="59"/>
        <v>0</v>
      </c>
      <c r="I16" s="85"/>
      <c r="J16" s="63">
        <f t="shared" si="59"/>
        <v>0</v>
      </c>
      <c r="K16" s="85"/>
      <c r="L16" s="63">
        <f t="shared" si="59"/>
        <v>0</v>
      </c>
      <c r="M16" s="85"/>
      <c r="N16" s="63">
        <f t="shared" si="59"/>
        <v>0</v>
      </c>
      <c r="O16" s="85"/>
      <c r="P16" s="63">
        <f t="shared" si="59"/>
        <v>0</v>
      </c>
      <c r="Q16" s="85"/>
      <c r="R16" s="63">
        <f t="shared" si="59"/>
        <v>0</v>
      </c>
      <c r="S16" s="85"/>
      <c r="T16" s="63">
        <f t="shared" si="59"/>
        <v>0</v>
      </c>
      <c r="U16" s="85"/>
      <c r="V16" s="63">
        <f t="shared" si="59"/>
        <v>0</v>
      </c>
      <c r="W16" s="85"/>
      <c r="X16" s="63">
        <f t="shared" si="59"/>
        <v>0</v>
      </c>
      <c r="Y16" s="85"/>
      <c r="Z16" s="63">
        <f t="shared" si="59"/>
        <v>0</v>
      </c>
      <c r="AA16" s="60">
        <f>C16+E16+G16+I16+K16+M16+O16+Q16+S16+U16+W16+Y16</f>
        <v>0</v>
      </c>
      <c r="AB16" s="96">
        <f t="shared" si="61"/>
        <v>0</v>
      </c>
      <c r="AC16" s="252"/>
      <c r="AD16" s="8"/>
      <c r="AE16" s="22"/>
      <c r="AF16" s="7"/>
      <c r="AG16" s="4"/>
      <c r="AH16" s="22"/>
      <c r="AI16" s="282"/>
      <c r="AJ16" s="128">
        <f t="shared" si="74"/>
        <v>0</v>
      </c>
      <c r="AK16" s="128">
        <f t="shared" si="75"/>
        <v>0</v>
      </c>
      <c r="AL16" s="60"/>
      <c r="AM16" s="63">
        <f t="shared" si="62"/>
        <v>0</v>
      </c>
      <c r="AN16" s="85"/>
      <c r="AO16" s="63">
        <f t="shared" si="62"/>
        <v>0</v>
      </c>
      <c r="AP16" s="85"/>
      <c r="AQ16" s="63">
        <f t="shared" si="62"/>
        <v>0</v>
      </c>
      <c r="AR16" s="85"/>
      <c r="AS16" s="63">
        <f t="shared" si="62"/>
        <v>0</v>
      </c>
      <c r="AT16" s="85"/>
      <c r="AU16" s="63">
        <f t="shared" si="62"/>
        <v>0</v>
      </c>
      <c r="AV16" s="85"/>
      <c r="AW16" s="63">
        <f t="shared" si="62"/>
        <v>0</v>
      </c>
      <c r="AX16" s="85"/>
      <c r="AY16" s="63">
        <f t="shared" si="62"/>
        <v>0</v>
      </c>
      <c r="AZ16" s="85"/>
      <c r="BA16" s="63">
        <f t="shared" si="62"/>
        <v>0</v>
      </c>
      <c r="BB16" s="85"/>
      <c r="BC16" s="63">
        <f t="shared" si="62"/>
        <v>0</v>
      </c>
      <c r="BD16" s="85"/>
      <c r="BE16" s="63">
        <f t="shared" si="62"/>
        <v>0</v>
      </c>
      <c r="BF16" s="85"/>
      <c r="BG16" s="63">
        <f t="shared" si="62"/>
        <v>0</v>
      </c>
      <c r="BH16" s="85"/>
      <c r="BI16" s="63">
        <f t="shared" si="62"/>
        <v>0</v>
      </c>
      <c r="BJ16" s="60">
        <f>AL16+AN16+AP16+AR16+AT16+AV16+AX16+AZ16+BB16+BD16+BF16+BH16</f>
        <v>0</v>
      </c>
      <c r="BK16" s="96">
        <f t="shared" si="64"/>
        <v>0</v>
      </c>
      <c r="BL16" s="252"/>
      <c r="BM16" s="8"/>
      <c r="BN16" s="22"/>
      <c r="BO16" s="7"/>
      <c r="BP16" s="4"/>
      <c r="BQ16" s="22"/>
      <c r="BR16" s="282"/>
      <c r="BS16" s="128">
        <f t="shared" si="76"/>
        <v>0</v>
      </c>
      <c r="BT16" s="128">
        <f t="shared" si="77"/>
        <v>0</v>
      </c>
      <c r="BU16" s="60"/>
      <c r="BV16" s="63">
        <f t="shared" si="65"/>
        <v>0</v>
      </c>
      <c r="BW16" s="85"/>
      <c r="BX16" s="63">
        <f t="shared" si="65"/>
        <v>0</v>
      </c>
      <c r="BY16" s="85"/>
      <c r="BZ16" s="63">
        <f t="shared" si="65"/>
        <v>0</v>
      </c>
      <c r="CA16" s="85"/>
      <c r="CB16" s="63">
        <f t="shared" si="65"/>
        <v>0</v>
      </c>
      <c r="CC16" s="85"/>
      <c r="CD16" s="63">
        <f t="shared" si="65"/>
        <v>0</v>
      </c>
      <c r="CE16" s="85"/>
      <c r="CF16" s="63">
        <f t="shared" si="65"/>
        <v>0</v>
      </c>
      <c r="CG16" s="85"/>
      <c r="CH16" s="63">
        <f t="shared" si="65"/>
        <v>0</v>
      </c>
      <c r="CI16" s="85"/>
      <c r="CJ16" s="63">
        <f t="shared" si="65"/>
        <v>0</v>
      </c>
      <c r="CK16" s="85"/>
      <c r="CL16" s="63">
        <f t="shared" si="65"/>
        <v>0</v>
      </c>
      <c r="CM16" s="85"/>
      <c r="CN16" s="63">
        <f t="shared" si="65"/>
        <v>0</v>
      </c>
      <c r="CO16" s="85"/>
      <c r="CP16" s="63">
        <f t="shared" si="65"/>
        <v>0</v>
      </c>
      <c r="CQ16" s="85"/>
      <c r="CR16" s="63">
        <f t="shared" si="65"/>
        <v>0</v>
      </c>
      <c r="CS16" s="60">
        <f>BU16+BW16+BY16+CA16+CC16+CE16+CG16+CI16+CK16+CM16+CO16+CQ16</f>
        <v>0</v>
      </c>
      <c r="CT16" s="96">
        <f t="shared" si="67"/>
        <v>0</v>
      </c>
      <c r="CU16" s="252"/>
      <c r="CV16" s="8"/>
      <c r="CW16" s="22"/>
      <c r="CX16" s="7"/>
      <c r="CY16" s="4"/>
      <c r="CZ16" s="22"/>
      <c r="DA16" s="282"/>
      <c r="DB16" s="128">
        <f t="shared" si="78"/>
        <v>0</v>
      </c>
      <c r="DC16" s="128">
        <f t="shared" si="79"/>
        <v>0</v>
      </c>
      <c r="DD16" s="60"/>
      <c r="DE16" s="63">
        <f t="shared" si="68"/>
        <v>0</v>
      </c>
      <c r="DF16" s="85"/>
      <c r="DG16" s="63">
        <f t="shared" si="68"/>
        <v>0</v>
      </c>
      <c r="DH16" s="85"/>
      <c r="DI16" s="63">
        <f t="shared" si="68"/>
        <v>0</v>
      </c>
      <c r="DJ16" s="85"/>
      <c r="DK16" s="63">
        <f t="shared" si="68"/>
        <v>0</v>
      </c>
      <c r="DL16" s="85"/>
      <c r="DM16" s="63">
        <f t="shared" si="68"/>
        <v>0</v>
      </c>
      <c r="DN16" s="85"/>
      <c r="DO16" s="63">
        <f t="shared" si="68"/>
        <v>0</v>
      </c>
      <c r="DP16" s="85"/>
      <c r="DQ16" s="63">
        <f t="shared" si="68"/>
        <v>0</v>
      </c>
      <c r="DR16" s="85"/>
      <c r="DS16" s="63">
        <f t="shared" si="68"/>
        <v>0</v>
      </c>
      <c r="DT16" s="85"/>
      <c r="DU16" s="63">
        <f t="shared" si="68"/>
        <v>0</v>
      </c>
      <c r="DV16" s="85"/>
      <c r="DW16" s="63">
        <f t="shared" si="68"/>
        <v>0</v>
      </c>
      <c r="DX16" s="85"/>
      <c r="DY16" s="63">
        <f t="shared" si="68"/>
        <v>0</v>
      </c>
      <c r="DZ16" s="85"/>
      <c r="EA16" s="63">
        <f t="shared" si="68"/>
        <v>0</v>
      </c>
      <c r="EB16" s="60">
        <f>DD16+DF16+DH16+DJ16+DL16+DN16+DP16+DR16+DT16+DV16+DX16+DZ16</f>
        <v>0</v>
      </c>
      <c r="EC16" s="96">
        <f t="shared" si="70"/>
        <v>0</v>
      </c>
      <c r="ED16" s="252"/>
      <c r="EE16" s="8"/>
      <c r="EF16" s="22"/>
      <c r="EG16" s="7"/>
      <c r="EH16" s="4"/>
      <c r="EI16" s="22"/>
      <c r="EJ16" s="282"/>
      <c r="EK16" s="128">
        <f t="shared" si="80"/>
        <v>0</v>
      </c>
      <c r="EL16" s="128">
        <f t="shared" si="81"/>
        <v>0</v>
      </c>
      <c r="EM16" s="60"/>
      <c r="EN16" s="63">
        <f t="shared" si="71"/>
        <v>0</v>
      </c>
      <c r="EO16" s="85"/>
      <c r="EP16" s="63">
        <f t="shared" si="71"/>
        <v>0</v>
      </c>
      <c r="EQ16" s="85"/>
      <c r="ER16" s="63">
        <f t="shared" si="71"/>
        <v>0</v>
      </c>
      <c r="ES16" s="85"/>
      <c r="ET16" s="63">
        <f t="shared" si="71"/>
        <v>0</v>
      </c>
      <c r="EU16" s="85"/>
      <c r="EV16" s="63">
        <f t="shared" si="71"/>
        <v>0</v>
      </c>
      <c r="EW16" s="85"/>
      <c r="EX16" s="63">
        <f t="shared" si="71"/>
        <v>0</v>
      </c>
      <c r="EY16" s="85"/>
      <c r="EZ16" s="63">
        <f t="shared" si="71"/>
        <v>0</v>
      </c>
      <c r="FA16" s="85"/>
      <c r="FB16" s="63">
        <f t="shared" si="71"/>
        <v>0</v>
      </c>
      <c r="FC16" s="85"/>
      <c r="FD16" s="63">
        <f t="shared" si="71"/>
        <v>0</v>
      </c>
      <c r="FE16" s="85"/>
      <c r="FF16" s="63">
        <f t="shared" si="71"/>
        <v>0</v>
      </c>
      <c r="FG16" s="85"/>
      <c r="FH16" s="63">
        <f t="shared" si="71"/>
        <v>0</v>
      </c>
      <c r="FI16" s="85"/>
      <c r="FJ16" s="63">
        <f t="shared" si="71"/>
        <v>0</v>
      </c>
      <c r="FK16" s="60">
        <f>EM16+EO16+EQ16+ES16+EU16+EW16+EY16+FA16+FC16+FE16+FG16+FI16</f>
        <v>0</v>
      </c>
      <c r="FL16" s="96">
        <f t="shared" si="73"/>
        <v>0</v>
      </c>
      <c r="FM16" s="252"/>
      <c r="FN16" s="8"/>
      <c r="FO16" s="22"/>
      <c r="FP16" s="7"/>
      <c r="FQ16" s="4"/>
      <c r="FR16" s="22"/>
      <c r="FS16" s="282"/>
    </row>
    <row r="17" spans="1:175" hidden="1" outlineLevel="1" x14ac:dyDescent="0.2">
      <c r="A17" s="384"/>
      <c r="B17" s="385"/>
      <c r="C17" s="60"/>
      <c r="D17" s="63">
        <f t="shared" si="59"/>
        <v>0</v>
      </c>
      <c r="E17" s="85"/>
      <c r="F17" s="63">
        <f t="shared" si="59"/>
        <v>0</v>
      </c>
      <c r="G17" s="85"/>
      <c r="H17" s="63">
        <f t="shared" si="59"/>
        <v>0</v>
      </c>
      <c r="I17" s="85"/>
      <c r="J17" s="63">
        <f t="shared" si="59"/>
        <v>0</v>
      </c>
      <c r="K17" s="85"/>
      <c r="L17" s="63">
        <f t="shared" si="59"/>
        <v>0</v>
      </c>
      <c r="M17" s="85"/>
      <c r="N17" s="63">
        <f t="shared" si="59"/>
        <v>0</v>
      </c>
      <c r="O17" s="85"/>
      <c r="P17" s="63">
        <f t="shared" si="59"/>
        <v>0</v>
      </c>
      <c r="Q17" s="85"/>
      <c r="R17" s="63">
        <f t="shared" si="59"/>
        <v>0</v>
      </c>
      <c r="S17" s="85"/>
      <c r="T17" s="63">
        <f t="shared" si="59"/>
        <v>0</v>
      </c>
      <c r="U17" s="85"/>
      <c r="V17" s="63">
        <f t="shared" si="59"/>
        <v>0</v>
      </c>
      <c r="W17" s="85"/>
      <c r="X17" s="63">
        <f t="shared" si="59"/>
        <v>0</v>
      </c>
      <c r="Y17" s="85"/>
      <c r="Z17" s="63">
        <f t="shared" si="59"/>
        <v>0</v>
      </c>
      <c r="AA17" s="60">
        <f>C17+E17+G17+I17+K17+M17+O17+Q17+S17+U17+W17+Y17</f>
        <v>0</v>
      </c>
      <c r="AB17" s="96">
        <f t="shared" si="61"/>
        <v>0</v>
      </c>
      <c r="AC17" s="252"/>
      <c r="AD17" s="8"/>
      <c r="AE17" s="22"/>
      <c r="AF17" s="7"/>
      <c r="AG17" s="4"/>
      <c r="AH17" s="22"/>
      <c r="AI17" s="282"/>
      <c r="AJ17" s="128">
        <f t="shared" si="74"/>
        <v>0</v>
      </c>
      <c r="AK17" s="128">
        <f t="shared" si="75"/>
        <v>0</v>
      </c>
      <c r="AL17" s="60"/>
      <c r="AM17" s="63">
        <f t="shared" si="62"/>
        <v>0</v>
      </c>
      <c r="AN17" s="85"/>
      <c r="AO17" s="63">
        <f t="shared" si="62"/>
        <v>0</v>
      </c>
      <c r="AP17" s="85"/>
      <c r="AQ17" s="63">
        <f t="shared" si="62"/>
        <v>0</v>
      </c>
      <c r="AR17" s="85"/>
      <c r="AS17" s="63">
        <f t="shared" si="62"/>
        <v>0</v>
      </c>
      <c r="AT17" s="85"/>
      <c r="AU17" s="63">
        <f t="shared" si="62"/>
        <v>0</v>
      </c>
      <c r="AV17" s="85"/>
      <c r="AW17" s="63">
        <f t="shared" si="62"/>
        <v>0</v>
      </c>
      <c r="AX17" s="85"/>
      <c r="AY17" s="63">
        <f t="shared" si="62"/>
        <v>0</v>
      </c>
      <c r="AZ17" s="85"/>
      <c r="BA17" s="63">
        <f t="shared" si="62"/>
        <v>0</v>
      </c>
      <c r="BB17" s="85"/>
      <c r="BC17" s="63">
        <f t="shared" si="62"/>
        <v>0</v>
      </c>
      <c r="BD17" s="85"/>
      <c r="BE17" s="63">
        <f t="shared" si="62"/>
        <v>0</v>
      </c>
      <c r="BF17" s="85"/>
      <c r="BG17" s="63">
        <f t="shared" si="62"/>
        <v>0</v>
      </c>
      <c r="BH17" s="85"/>
      <c r="BI17" s="63">
        <f t="shared" si="62"/>
        <v>0</v>
      </c>
      <c r="BJ17" s="60">
        <f>AL17+AN17+AP17+AR17+AT17+AV17+AX17+AZ17+BB17+BD17+BF17+BH17</f>
        <v>0</v>
      </c>
      <c r="BK17" s="96">
        <f t="shared" si="64"/>
        <v>0</v>
      </c>
      <c r="BL17" s="252"/>
      <c r="BM17" s="8"/>
      <c r="BN17" s="22"/>
      <c r="BO17" s="7"/>
      <c r="BP17" s="4"/>
      <c r="BQ17" s="22"/>
      <c r="BR17" s="282"/>
      <c r="BS17" s="128">
        <f t="shared" si="76"/>
        <v>0</v>
      </c>
      <c r="BT17" s="128">
        <f t="shared" si="77"/>
        <v>0</v>
      </c>
      <c r="BU17" s="60"/>
      <c r="BV17" s="63">
        <f t="shared" si="65"/>
        <v>0</v>
      </c>
      <c r="BW17" s="85"/>
      <c r="BX17" s="63">
        <f t="shared" si="65"/>
        <v>0</v>
      </c>
      <c r="BY17" s="85"/>
      <c r="BZ17" s="63">
        <f t="shared" si="65"/>
        <v>0</v>
      </c>
      <c r="CA17" s="85"/>
      <c r="CB17" s="63">
        <f t="shared" si="65"/>
        <v>0</v>
      </c>
      <c r="CC17" s="85"/>
      <c r="CD17" s="63">
        <f t="shared" si="65"/>
        <v>0</v>
      </c>
      <c r="CE17" s="85"/>
      <c r="CF17" s="63">
        <f t="shared" si="65"/>
        <v>0</v>
      </c>
      <c r="CG17" s="85"/>
      <c r="CH17" s="63">
        <f t="shared" si="65"/>
        <v>0</v>
      </c>
      <c r="CI17" s="85"/>
      <c r="CJ17" s="63">
        <f t="shared" si="65"/>
        <v>0</v>
      </c>
      <c r="CK17" s="85"/>
      <c r="CL17" s="63">
        <f t="shared" si="65"/>
        <v>0</v>
      </c>
      <c r="CM17" s="85"/>
      <c r="CN17" s="63">
        <f t="shared" si="65"/>
        <v>0</v>
      </c>
      <c r="CO17" s="85"/>
      <c r="CP17" s="63">
        <f t="shared" si="65"/>
        <v>0</v>
      </c>
      <c r="CQ17" s="85"/>
      <c r="CR17" s="63">
        <f t="shared" si="65"/>
        <v>0</v>
      </c>
      <c r="CS17" s="60">
        <f>BU17+BW17+BY17+CA17+CC17+CE17+CG17+CI17+CK17+CM17+CO17+CQ17</f>
        <v>0</v>
      </c>
      <c r="CT17" s="96">
        <f t="shared" si="67"/>
        <v>0</v>
      </c>
      <c r="CU17" s="252"/>
      <c r="CV17" s="8"/>
      <c r="CW17" s="22"/>
      <c r="CX17" s="7"/>
      <c r="CY17" s="4"/>
      <c r="CZ17" s="22"/>
      <c r="DA17" s="282"/>
      <c r="DB17" s="128">
        <f t="shared" si="78"/>
        <v>0</v>
      </c>
      <c r="DC17" s="128">
        <f t="shared" si="79"/>
        <v>0</v>
      </c>
      <c r="DD17" s="60"/>
      <c r="DE17" s="63">
        <f t="shared" si="68"/>
        <v>0</v>
      </c>
      <c r="DF17" s="85"/>
      <c r="DG17" s="63">
        <f t="shared" si="68"/>
        <v>0</v>
      </c>
      <c r="DH17" s="85"/>
      <c r="DI17" s="63">
        <f t="shared" si="68"/>
        <v>0</v>
      </c>
      <c r="DJ17" s="85"/>
      <c r="DK17" s="63">
        <f t="shared" si="68"/>
        <v>0</v>
      </c>
      <c r="DL17" s="85"/>
      <c r="DM17" s="63">
        <f t="shared" si="68"/>
        <v>0</v>
      </c>
      <c r="DN17" s="85"/>
      <c r="DO17" s="63">
        <f t="shared" si="68"/>
        <v>0</v>
      </c>
      <c r="DP17" s="85"/>
      <c r="DQ17" s="63">
        <f t="shared" si="68"/>
        <v>0</v>
      </c>
      <c r="DR17" s="85"/>
      <c r="DS17" s="63">
        <f t="shared" si="68"/>
        <v>0</v>
      </c>
      <c r="DT17" s="85"/>
      <c r="DU17" s="63">
        <f t="shared" si="68"/>
        <v>0</v>
      </c>
      <c r="DV17" s="85"/>
      <c r="DW17" s="63">
        <f t="shared" si="68"/>
        <v>0</v>
      </c>
      <c r="DX17" s="85"/>
      <c r="DY17" s="63">
        <f t="shared" si="68"/>
        <v>0</v>
      </c>
      <c r="DZ17" s="85"/>
      <c r="EA17" s="63">
        <f t="shared" si="68"/>
        <v>0</v>
      </c>
      <c r="EB17" s="60">
        <f>DD17+DF17+DH17+DJ17+DL17+DN17+DP17+DR17+DT17+DV17+DX17+DZ17</f>
        <v>0</v>
      </c>
      <c r="EC17" s="96">
        <f t="shared" si="70"/>
        <v>0</v>
      </c>
      <c r="ED17" s="252"/>
      <c r="EE17" s="8"/>
      <c r="EF17" s="22"/>
      <c r="EG17" s="7"/>
      <c r="EH17" s="4"/>
      <c r="EI17" s="22"/>
      <c r="EJ17" s="282"/>
      <c r="EK17" s="128">
        <f t="shared" si="80"/>
        <v>0</v>
      </c>
      <c r="EL17" s="128">
        <f t="shared" si="81"/>
        <v>0</v>
      </c>
      <c r="EM17" s="60"/>
      <c r="EN17" s="63">
        <f t="shared" si="71"/>
        <v>0</v>
      </c>
      <c r="EO17" s="85"/>
      <c r="EP17" s="63">
        <f t="shared" si="71"/>
        <v>0</v>
      </c>
      <c r="EQ17" s="85"/>
      <c r="ER17" s="63">
        <f t="shared" si="71"/>
        <v>0</v>
      </c>
      <c r="ES17" s="85"/>
      <c r="ET17" s="63">
        <f t="shared" si="71"/>
        <v>0</v>
      </c>
      <c r="EU17" s="85"/>
      <c r="EV17" s="63">
        <f t="shared" si="71"/>
        <v>0</v>
      </c>
      <c r="EW17" s="85"/>
      <c r="EX17" s="63">
        <f t="shared" si="71"/>
        <v>0</v>
      </c>
      <c r="EY17" s="85"/>
      <c r="EZ17" s="63">
        <f t="shared" si="71"/>
        <v>0</v>
      </c>
      <c r="FA17" s="85"/>
      <c r="FB17" s="63">
        <f t="shared" si="71"/>
        <v>0</v>
      </c>
      <c r="FC17" s="85"/>
      <c r="FD17" s="63">
        <f t="shared" si="71"/>
        <v>0</v>
      </c>
      <c r="FE17" s="85"/>
      <c r="FF17" s="63">
        <f t="shared" si="71"/>
        <v>0</v>
      </c>
      <c r="FG17" s="85"/>
      <c r="FH17" s="63">
        <f t="shared" si="71"/>
        <v>0</v>
      </c>
      <c r="FI17" s="85"/>
      <c r="FJ17" s="63">
        <f t="shared" si="71"/>
        <v>0</v>
      </c>
      <c r="FK17" s="60">
        <f>EM17+EO17+EQ17+ES17+EU17+EW17+EY17+FA17+FC17+FE17+FG17+FI17</f>
        <v>0</v>
      </c>
      <c r="FL17" s="96">
        <f t="shared" si="73"/>
        <v>0</v>
      </c>
      <c r="FM17" s="252"/>
      <c r="FN17" s="8"/>
      <c r="FO17" s="22"/>
      <c r="FP17" s="7"/>
      <c r="FQ17" s="4"/>
      <c r="FR17" s="22"/>
      <c r="FS17" s="282"/>
    </row>
    <row r="18" spans="1:175" hidden="1" outlineLevel="1" x14ac:dyDescent="0.2">
      <c r="A18" s="384"/>
      <c r="B18" s="385"/>
      <c r="C18" s="60"/>
      <c r="D18" s="63">
        <f t="shared" si="59"/>
        <v>0</v>
      </c>
      <c r="E18" s="85"/>
      <c r="F18" s="63">
        <f t="shared" si="59"/>
        <v>0</v>
      </c>
      <c r="G18" s="85"/>
      <c r="H18" s="63">
        <f t="shared" si="59"/>
        <v>0</v>
      </c>
      <c r="I18" s="85"/>
      <c r="J18" s="63">
        <f t="shared" si="59"/>
        <v>0</v>
      </c>
      <c r="K18" s="85"/>
      <c r="L18" s="63">
        <f t="shared" si="59"/>
        <v>0</v>
      </c>
      <c r="M18" s="85"/>
      <c r="N18" s="63">
        <f t="shared" si="59"/>
        <v>0</v>
      </c>
      <c r="O18" s="85"/>
      <c r="P18" s="63">
        <f t="shared" si="59"/>
        <v>0</v>
      </c>
      <c r="Q18" s="85"/>
      <c r="R18" s="63">
        <f t="shared" si="59"/>
        <v>0</v>
      </c>
      <c r="S18" s="85"/>
      <c r="T18" s="63">
        <f t="shared" si="59"/>
        <v>0</v>
      </c>
      <c r="U18" s="85"/>
      <c r="V18" s="63">
        <f t="shared" si="59"/>
        <v>0</v>
      </c>
      <c r="W18" s="85"/>
      <c r="X18" s="63">
        <f t="shared" si="59"/>
        <v>0</v>
      </c>
      <c r="Y18" s="85"/>
      <c r="Z18" s="63">
        <f t="shared" si="59"/>
        <v>0</v>
      </c>
      <c r="AA18" s="60">
        <f>C18+E18+G18+I18+K18+M18+O18+Q18+S18+U18+W18+Y18</f>
        <v>0</v>
      </c>
      <c r="AB18" s="96">
        <f t="shared" si="61"/>
        <v>0</v>
      </c>
      <c r="AC18" s="253"/>
      <c r="AD18" s="8"/>
      <c r="AE18" s="22"/>
      <c r="AF18" s="8"/>
      <c r="AG18" s="14"/>
      <c r="AH18" s="22"/>
      <c r="AI18" s="282"/>
      <c r="AJ18" s="128">
        <f t="shared" si="74"/>
        <v>0</v>
      </c>
      <c r="AK18" s="128">
        <f t="shared" si="75"/>
        <v>0</v>
      </c>
      <c r="AL18" s="60"/>
      <c r="AM18" s="63">
        <f t="shared" si="62"/>
        <v>0</v>
      </c>
      <c r="AN18" s="85"/>
      <c r="AO18" s="63">
        <f t="shared" si="62"/>
        <v>0</v>
      </c>
      <c r="AP18" s="85"/>
      <c r="AQ18" s="63">
        <f t="shared" si="62"/>
        <v>0</v>
      </c>
      <c r="AR18" s="85"/>
      <c r="AS18" s="63">
        <f t="shared" si="62"/>
        <v>0</v>
      </c>
      <c r="AT18" s="85"/>
      <c r="AU18" s="63">
        <f t="shared" si="62"/>
        <v>0</v>
      </c>
      <c r="AV18" s="85"/>
      <c r="AW18" s="63">
        <f t="shared" si="62"/>
        <v>0</v>
      </c>
      <c r="AX18" s="85"/>
      <c r="AY18" s="63">
        <f t="shared" si="62"/>
        <v>0</v>
      </c>
      <c r="AZ18" s="85"/>
      <c r="BA18" s="63">
        <f t="shared" si="62"/>
        <v>0</v>
      </c>
      <c r="BB18" s="85"/>
      <c r="BC18" s="63">
        <f t="shared" si="62"/>
        <v>0</v>
      </c>
      <c r="BD18" s="85"/>
      <c r="BE18" s="63">
        <f t="shared" si="62"/>
        <v>0</v>
      </c>
      <c r="BF18" s="85"/>
      <c r="BG18" s="63">
        <f t="shared" si="62"/>
        <v>0</v>
      </c>
      <c r="BH18" s="85"/>
      <c r="BI18" s="63">
        <f t="shared" si="62"/>
        <v>0</v>
      </c>
      <c r="BJ18" s="60">
        <f>AL18+AN18+AP18+AR18+AT18+AV18+AX18+AZ18+BB18+BD18+BF18+BH18</f>
        <v>0</v>
      </c>
      <c r="BK18" s="96">
        <f t="shared" si="64"/>
        <v>0</v>
      </c>
      <c r="BL18" s="253"/>
      <c r="BM18" s="8"/>
      <c r="BN18" s="22"/>
      <c r="BO18" s="8"/>
      <c r="BP18" s="14"/>
      <c r="BQ18" s="22"/>
      <c r="BR18" s="282"/>
      <c r="BS18" s="128">
        <f t="shared" si="76"/>
        <v>0</v>
      </c>
      <c r="BT18" s="128">
        <f t="shared" si="77"/>
        <v>0</v>
      </c>
      <c r="BU18" s="60"/>
      <c r="BV18" s="63">
        <f t="shared" si="65"/>
        <v>0</v>
      </c>
      <c r="BW18" s="85"/>
      <c r="BX18" s="63">
        <f t="shared" si="65"/>
        <v>0</v>
      </c>
      <c r="BY18" s="85"/>
      <c r="BZ18" s="63">
        <f t="shared" si="65"/>
        <v>0</v>
      </c>
      <c r="CA18" s="85"/>
      <c r="CB18" s="63">
        <f t="shared" si="65"/>
        <v>0</v>
      </c>
      <c r="CC18" s="85"/>
      <c r="CD18" s="63">
        <f t="shared" si="65"/>
        <v>0</v>
      </c>
      <c r="CE18" s="85"/>
      <c r="CF18" s="63">
        <f t="shared" si="65"/>
        <v>0</v>
      </c>
      <c r="CG18" s="85"/>
      <c r="CH18" s="63">
        <f t="shared" si="65"/>
        <v>0</v>
      </c>
      <c r="CI18" s="85"/>
      <c r="CJ18" s="63">
        <f t="shared" si="65"/>
        <v>0</v>
      </c>
      <c r="CK18" s="85"/>
      <c r="CL18" s="63">
        <f t="shared" si="65"/>
        <v>0</v>
      </c>
      <c r="CM18" s="85"/>
      <c r="CN18" s="63">
        <f t="shared" si="65"/>
        <v>0</v>
      </c>
      <c r="CO18" s="85"/>
      <c r="CP18" s="63">
        <f t="shared" si="65"/>
        <v>0</v>
      </c>
      <c r="CQ18" s="85"/>
      <c r="CR18" s="63">
        <f t="shared" si="65"/>
        <v>0</v>
      </c>
      <c r="CS18" s="60">
        <f>BU18+BW18+BY18+CA18+CC18+CE18+CG18+CI18+CK18+CM18+CO18+CQ18</f>
        <v>0</v>
      </c>
      <c r="CT18" s="96">
        <f t="shared" si="67"/>
        <v>0</v>
      </c>
      <c r="CU18" s="253"/>
      <c r="CV18" s="8"/>
      <c r="CW18" s="22"/>
      <c r="CX18" s="8"/>
      <c r="CY18" s="14"/>
      <c r="CZ18" s="22"/>
      <c r="DA18" s="282"/>
      <c r="DB18" s="128">
        <f t="shared" si="78"/>
        <v>0</v>
      </c>
      <c r="DC18" s="128">
        <f t="shared" si="79"/>
        <v>0</v>
      </c>
      <c r="DD18" s="60"/>
      <c r="DE18" s="63">
        <f t="shared" si="68"/>
        <v>0</v>
      </c>
      <c r="DF18" s="85"/>
      <c r="DG18" s="63">
        <f t="shared" si="68"/>
        <v>0</v>
      </c>
      <c r="DH18" s="85"/>
      <c r="DI18" s="63">
        <f t="shared" si="68"/>
        <v>0</v>
      </c>
      <c r="DJ18" s="85"/>
      <c r="DK18" s="63">
        <f t="shared" si="68"/>
        <v>0</v>
      </c>
      <c r="DL18" s="85"/>
      <c r="DM18" s="63">
        <f t="shared" si="68"/>
        <v>0</v>
      </c>
      <c r="DN18" s="85"/>
      <c r="DO18" s="63">
        <f t="shared" si="68"/>
        <v>0</v>
      </c>
      <c r="DP18" s="85"/>
      <c r="DQ18" s="63">
        <f t="shared" si="68"/>
        <v>0</v>
      </c>
      <c r="DR18" s="85"/>
      <c r="DS18" s="63">
        <f t="shared" si="68"/>
        <v>0</v>
      </c>
      <c r="DT18" s="85"/>
      <c r="DU18" s="63">
        <f t="shared" si="68"/>
        <v>0</v>
      </c>
      <c r="DV18" s="85"/>
      <c r="DW18" s="63">
        <f t="shared" si="68"/>
        <v>0</v>
      </c>
      <c r="DX18" s="85"/>
      <c r="DY18" s="63">
        <f t="shared" si="68"/>
        <v>0</v>
      </c>
      <c r="DZ18" s="85"/>
      <c r="EA18" s="63">
        <f t="shared" si="68"/>
        <v>0</v>
      </c>
      <c r="EB18" s="60">
        <f>DD18+DF18+DH18+DJ18+DL18+DN18+DP18+DR18+DT18+DV18+DX18+DZ18</f>
        <v>0</v>
      </c>
      <c r="EC18" s="96">
        <f t="shared" si="70"/>
        <v>0</v>
      </c>
      <c r="ED18" s="253"/>
      <c r="EE18" s="8"/>
      <c r="EF18" s="22"/>
      <c r="EG18" s="8"/>
      <c r="EH18" s="14"/>
      <c r="EI18" s="22"/>
      <c r="EJ18" s="282"/>
      <c r="EK18" s="128">
        <f t="shared" si="80"/>
        <v>0</v>
      </c>
      <c r="EL18" s="128">
        <f t="shared" si="81"/>
        <v>0</v>
      </c>
      <c r="EM18" s="60"/>
      <c r="EN18" s="63">
        <f t="shared" si="71"/>
        <v>0</v>
      </c>
      <c r="EO18" s="85"/>
      <c r="EP18" s="63">
        <f t="shared" si="71"/>
        <v>0</v>
      </c>
      <c r="EQ18" s="85"/>
      <c r="ER18" s="63">
        <f t="shared" si="71"/>
        <v>0</v>
      </c>
      <c r="ES18" s="85"/>
      <c r="ET18" s="63">
        <f t="shared" si="71"/>
        <v>0</v>
      </c>
      <c r="EU18" s="85"/>
      <c r="EV18" s="63">
        <f t="shared" si="71"/>
        <v>0</v>
      </c>
      <c r="EW18" s="85"/>
      <c r="EX18" s="63">
        <f t="shared" si="71"/>
        <v>0</v>
      </c>
      <c r="EY18" s="85"/>
      <c r="EZ18" s="63">
        <f t="shared" si="71"/>
        <v>0</v>
      </c>
      <c r="FA18" s="85"/>
      <c r="FB18" s="63">
        <f t="shared" si="71"/>
        <v>0</v>
      </c>
      <c r="FC18" s="85"/>
      <c r="FD18" s="63">
        <f t="shared" si="71"/>
        <v>0</v>
      </c>
      <c r="FE18" s="85"/>
      <c r="FF18" s="63">
        <f t="shared" si="71"/>
        <v>0</v>
      </c>
      <c r="FG18" s="85"/>
      <c r="FH18" s="63">
        <f t="shared" si="71"/>
        <v>0</v>
      </c>
      <c r="FI18" s="85"/>
      <c r="FJ18" s="63">
        <f t="shared" si="71"/>
        <v>0</v>
      </c>
      <c r="FK18" s="60">
        <f>EM18+EO18+EQ18+ES18+EU18+EW18+EY18+FA18+FC18+FE18+FG18+FI18</f>
        <v>0</v>
      </c>
      <c r="FL18" s="96">
        <f t="shared" si="73"/>
        <v>0</v>
      </c>
      <c r="FM18" s="253"/>
      <c r="FN18" s="8"/>
      <c r="FO18" s="22"/>
      <c r="FP18" s="8"/>
      <c r="FQ18" s="14"/>
      <c r="FR18" s="22"/>
      <c r="FS18" s="282"/>
    </row>
    <row r="19" spans="1:175" ht="4.5" customHeight="1" x14ac:dyDescent="0.2">
      <c r="A19" s="48"/>
      <c r="B19" s="48"/>
      <c r="C19" s="60"/>
      <c r="D19" s="69"/>
      <c r="E19" s="60"/>
      <c r="F19" s="69"/>
      <c r="G19" s="60"/>
      <c r="H19" s="69"/>
      <c r="I19" s="60"/>
      <c r="J19" s="69"/>
      <c r="K19" s="60"/>
      <c r="L19" s="69"/>
      <c r="M19" s="60"/>
      <c r="N19" s="69"/>
      <c r="O19" s="60"/>
      <c r="P19" s="69"/>
      <c r="Q19" s="60"/>
      <c r="R19" s="69"/>
      <c r="S19" s="60"/>
      <c r="T19" s="69"/>
      <c r="U19" s="60"/>
      <c r="V19" s="69"/>
      <c r="W19" s="60"/>
      <c r="X19" s="69"/>
      <c r="Y19" s="60"/>
      <c r="Z19" s="69"/>
      <c r="AA19" s="60"/>
      <c r="AB19" s="67"/>
      <c r="AC19" s="253"/>
      <c r="AD19" s="8"/>
      <c r="AE19" s="22"/>
      <c r="AF19" s="8"/>
      <c r="AG19" s="14"/>
      <c r="AH19" s="22"/>
      <c r="AI19" s="282"/>
      <c r="AJ19" s="48"/>
      <c r="AK19" s="48"/>
      <c r="AL19" s="60"/>
      <c r="AM19" s="69"/>
      <c r="AN19" s="60"/>
      <c r="AO19" s="69"/>
      <c r="AP19" s="60"/>
      <c r="AQ19" s="69"/>
      <c r="AR19" s="60"/>
      <c r="AS19" s="69"/>
      <c r="AT19" s="60"/>
      <c r="AU19" s="69"/>
      <c r="AV19" s="60"/>
      <c r="AW19" s="69"/>
      <c r="AX19" s="60"/>
      <c r="AY19" s="69"/>
      <c r="AZ19" s="60"/>
      <c r="BA19" s="69"/>
      <c r="BB19" s="60"/>
      <c r="BC19" s="69"/>
      <c r="BD19" s="60"/>
      <c r="BE19" s="69"/>
      <c r="BF19" s="60"/>
      <c r="BG19" s="69"/>
      <c r="BH19" s="60"/>
      <c r="BI19" s="69"/>
      <c r="BJ19" s="60"/>
      <c r="BK19" s="67"/>
      <c r="BL19" s="253"/>
      <c r="BM19" s="8"/>
      <c r="BN19" s="22"/>
      <c r="BO19" s="8"/>
      <c r="BP19" s="14"/>
      <c r="BQ19" s="22"/>
      <c r="BR19" s="282"/>
      <c r="BS19" s="48"/>
      <c r="BT19" s="48"/>
      <c r="BU19" s="60"/>
      <c r="BV19" s="69"/>
      <c r="BW19" s="60"/>
      <c r="BX19" s="69"/>
      <c r="BY19" s="60"/>
      <c r="BZ19" s="69"/>
      <c r="CA19" s="60"/>
      <c r="CB19" s="69"/>
      <c r="CC19" s="60"/>
      <c r="CD19" s="69"/>
      <c r="CE19" s="60"/>
      <c r="CF19" s="69"/>
      <c r="CG19" s="60"/>
      <c r="CH19" s="69"/>
      <c r="CI19" s="60"/>
      <c r="CJ19" s="69"/>
      <c r="CK19" s="60"/>
      <c r="CL19" s="69"/>
      <c r="CM19" s="60"/>
      <c r="CN19" s="69"/>
      <c r="CO19" s="60"/>
      <c r="CP19" s="69"/>
      <c r="CQ19" s="60"/>
      <c r="CR19" s="69"/>
      <c r="CS19" s="60"/>
      <c r="CT19" s="67"/>
      <c r="CU19" s="253"/>
      <c r="CV19" s="8"/>
      <c r="CW19" s="22"/>
      <c r="CX19" s="8"/>
      <c r="CY19" s="14"/>
      <c r="CZ19" s="22"/>
      <c r="DA19" s="282"/>
      <c r="DB19" s="48"/>
      <c r="DC19" s="48"/>
      <c r="DD19" s="60"/>
      <c r="DE19" s="69"/>
      <c r="DF19" s="60"/>
      <c r="DG19" s="69"/>
      <c r="DH19" s="60"/>
      <c r="DI19" s="69"/>
      <c r="DJ19" s="60"/>
      <c r="DK19" s="69"/>
      <c r="DL19" s="60"/>
      <c r="DM19" s="69"/>
      <c r="DN19" s="60"/>
      <c r="DO19" s="69"/>
      <c r="DP19" s="60"/>
      <c r="DQ19" s="69"/>
      <c r="DR19" s="60"/>
      <c r="DS19" s="69"/>
      <c r="DT19" s="60"/>
      <c r="DU19" s="69"/>
      <c r="DV19" s="60"/>
      <c r="DW19" s="69"/>
      <c r="DX19" s="60"/>
      <c r="DY19" s="69"/>
      <c r="DZ19" s="60"/>
      <c r="EA19" s="69"/>
      <c r="EB19" s="60"/>
      <c r="EC19" s="67"/>
      <c r="ED19" s="253"/>
      <c r="EE19" s="8"/>
      <c r="EF19" s="22"/>
      <c r="EG19" s="8"/>
      <c r="EH19" s="14"/>
      <c r="EI19" s="22"/>
      <c r="EJ19" s="282"/>
      <c r="EK19" s="48"/>
      <c r="EL19" s="48"/>
      <c r="EM19" s="60"/>
      <c r="EN19" s="69"/>
      <c r="EO19" s="60"/>
      <c r="EP19" s="69"/>
      <c r="EQ19" s="60"/>
      <c r="ER19" s="69"/>
      <c r="ES19" s="60"/>
      <c r="ET19" s="69"/>
      <c r="EU19" s="60"/>
      <c r="EV19" s="69"/>
      <c r="EW19" s="60"/>
      <c r="EX19" s="69"/>
      <c r="EY19" s="60"/>
      <c r="EZ19" s="69"/>
      <c r="FA19" s="60"/>
      <c r="FB19" s="69"/>
      <c r="FC19" s="60"/>
      <c r="FD19" s="69"/>
      <c r="FE19" s="60"/>
      <c r="FF19" s="69"/>
      <c r="FG19" s="60"/>
      <c r="FH19" s="69"/>
      <c r="FI19" s="60"/>
      <c r="FJ19" s="69"/>
      <c r="FK19" s="60"/>
      <c r="FL19" s="67"/>
      <c r="FM19" s="253"/>
      <c r="FN19" s="8"/>
      <c r="FO19" s="22"/>
      <c r="FP19" s="8"/>
      <c r="FQ19" s="14"/>
      <c r="FR19" s="22"/>
      <c r="FS19" s="282"/>
    </row>
    <row r="20" spans="1:175" x14ac:dyDescent="0.2">
      <c r="A20" s="70" t="s">
        <v>6</v>
      </c>
      <c r="B20" s="70" t="s">
        <v>297</v>
      </c>
      <c r="C20" s="51">
        <f>C8*D20/100</f>
        <v>0</v>
      </c>
      <c r="D20" s="53">
        <f>Stammdaten!$B$13*100</f>
        <v>-2</v>
      </c>
      <c r="E20" s="51">
        <f t="shared" ref="E20" si="82">E8*F20/100</f>
        <v>0</v>
      </c>
      <c r="F20" s="53">
        <f>Stammdaten!$B$13*100</f>
        <v>-2</v>
      </c>
      <c r="G20" s="51">
        <f t="shared" ref="G20" si="83">G8*H20/100</f>
        <v>0</v>
      </c>
      <c r="H20" s="53">
        <f>Stammdaten!$B$13*100</f>
        <v>-2</v>
      </c>
      <c r="I20" s="51">
        <f t="shared" ref="I20" si="84">I8*J20/100</f>
        <v>0</v>
      </c>
      <c r="J20" s="53">
        <f>Stammdaten!$B$13*100</f>
        <v>-2</v>
      </c>
      <c r="K20" s="51">
        <f t="shared" ref="K20" si="85">K8*L20/100</f>
        <v>0</v>
      </c>
      <c r="L20" s="53">
        <f>Stammdaten!$B$13*100</f>
        <v>-2</v>
      </c>
      <c r="M20" s="51">
        <f t="shared" ref="M20" si="86">M8*N20/100</f>
        <v>0</v>
      </c>
      <c r="N20" s="53">
        <f>Stammdaten!$B$13*100</f>
        <v>-2</v>
      </c>
      <c r="O20" s="51">
        <f t="shared" ref="O20" si="87">O8*P20/100</f>
        <v>0</v>
      </c>
      <c r="P20" s="53">
        <f>Stammdaten!$B$13*100</f>
        <v>-2</v>
      </c>
      <c r="Q20" s="51">
        <f t="shared" ref="Q20" si="88">Q8*R20/100</f>
        <v>0</v>
      </c>
      <c r="R20" s="53">
        <f>Stammdaten!$B$13*100</f>
        <v>-2</v>
      </c>
      <c r="S20" s="51">
        <f t="shared" ref="S20" si="89">S8*T20/100</f>
        <v>0</v>
      </c>
      <c r="T20" s="53">
        <f>Stammdaten!$B$13*100</f>
        <v>-2</v>
      </c>
      <c r="U20" s="51">
        <f t="shared" ref="U20" si="90">U8*V20/100</f>
        <v>0</v>
      </c>
      <c r="V20" s="53">
        <f>Stammdaten!$B$13*100</f>
        <v>-2</v>
      </c>
      <c r="W20" s="51">
        <f t="shared" ref="W20" si="91">W8*X20/100</f>
        <v>0</v>
      </c>
      <c r="X20" s="53">
        <f>Stammdaten!$B$13*100</f>
        <v>-2</v>
      </c>
      <c r="Y20" s="51">
        <f t="shared" ref="Y20" si="92">Y8*Z20/100</f>
        <v>0</v>
      </c>
      <c r="Z20" s="53">
        <f>Stammdaten!$B$13*100</f>
        <v>-2</v>
      </c>
      <c r="AA20" s="51">
        <f>C20+E20+G20+I20+K20+M20+O20+Q20+S20+U20+W20+Y20</f>
        <v>0</v>
      </c>
      <c r="AB20" s="53">
        <f>IF(AA20=0,0,AA20/(AA$8)*100)</f>
        <v>0</v>
      </c>
      <c r="AC20" s="254"/>
      <c r="AD20" s="9"/>
      <c r="AE20" s="22"/>
      <c r="AF20" s="9"/>
      <c r="AG20" s="13"/>
      <c r="AH20" s="25"/>
      <c r="AI20" s="282"/>
      <c r="AJ20" s="70" t="s">
        <v>6</v>
      </c>
      <c r="AK20" s="70" t="s">
        <v>297</v>
      </c>
      <c r="AL20" s="51">
        <f t="shared" ref="AL20:BH20" si="93">AL8*AM20/100</f>
        <v>0</v>
      </c>
      <c r="AM20" s="53">
        <f>Stammdaten!$C$13*100</f>
        <v>-2</v>
      </c>
      <c r="AN20" s="51">
        <f t="shared" si="93"/>
        <v>0</v>
      </c>
      <c r="AO20" s="53">
        <f>Stammdaten!$C$13*100</f>
        <v>-2</v>
      </c>
      <c r="AP20" s="51">
        <f t="shared" si="93"/>
        <v>0</v>
      </c>
      <c r="AQ20" s="53">
        <f>Stammdaten!$C$13*100</f>
        <v>-2</v>
      </c>
      <c r="AR20" s="51">
        <f t="shared" si="93"/>
        <v>0</v>
      </c>
      <c r="AS20" s="53">
        <f>Stammdaten!$C$13*100</f>
        <v>-2</v>
      </c>
      <c r="AT20" s="51">
        <f t="shared" si="93"/>
        <v>0</v>
      </c>
      <c r="AU20" s="53">
        <f>Stammdaten!$C$13*100</f>
        <v>-2</v>
      </c>
      <c r="AV20" s="51">
        <f t="shared" si="93"/>
        <v>0</v>
      </c>
      <c r="AW20" s="53">
        <f>Stammdaten!$C$13*100</f>
        <v>-2</v>
      </c>
      <c r="AX20" s="51">
        <f t="shared" si="93"/>
        <v>0</v>
      </c>
      <c r="AY20" s="53">
        <f>Stammdaten!$C$13*100</f>
        <v>-2</v>
      </c>
      <c r="AZ20" s="51">
        <f t="shared" si="93"/>
        <v>0</v>
      </c>
      <c r="BA20" s="53">
        <f>Stammdaten!$C$13*100</f>
        <v>-2</v>
      </c>
      <c r="BB20" s="51">
        <f t="shared" si="93"/>
        <v>0</v>
      </c>
      <c r="BC20" s="53">
        <f>Stammdaten!$C$13*100</f>
        <v>-2</v>
      </c>
      <c r="BD20" s="51">
        <f t="shared" si="93"/>
        <v>0</v>
      </c>
      <c r="BE20" s="53">
        <f>Stammdaten!$C$13*100</f>
        <v>-2</v>
      </c>
      <c r="BF20" s="51">
        <f t="shared" si="93"/>
        <v>0</v>
      </c>
      <c r="BG20" s="53">
        <f>Stammdaten!$C$13*100</f>
        <v>-2</v>
      </c>
      <c r="BH20" s="51">
        <f t="shared" si="93"/>
        <v>0</v>
      </c>
      <c r="BI20" s="53">
        <f>Stammdaten!$C$13*100</f>
        <v>-2</v>
      </c>
      <c r="BJ20" s="51">
        <f>AL20+AN20+AP20+AR20+AT20+AV20+AX20+AZ20+BB20+BD20+BF20+BH20</f>
        <v>0</v>
      </c>
      <c r="BK20" s="53">
        <f>IF(BJ20=0,0,BJ20/(BJ$8)*100)</f>
        <v>0</v>
      </c>
      <c r="BL20" s="254"/>
      <c r="BM20" s="9"/>
      <c r="BN20" s="22"/>
      <c r="BO20" s="9"/>
      <c r="BP20" s="13"/>
      <c r="BQ20" s="25"/>
      <c r="BR20" s="282"/>
      <c r="BS20" s="70" t="s">
        <v>6</v>
      </c>
      <c r="BT20" s="70" t="s">
        <v>297</v>
      </c>
      <c r="BU20" s="51">
        <f t="shared" ref="BU20:CQ20" si="94">BU8*BV20/100</f>
        <v>0</v>
      </c>
      <c r="BV20" s="53">
        <f>Stammdaten!$D$13*100</f>
        <v>-2</v>
      </c>
      <c r="BW20" s="51">
        <f t="shared" si="94"/>
        <v>0</v>
      </c>
      <c r="BX20" s="53">
        <f>Stammdaten!$D$13*100</f>
        <v>-2</v>
      </c>
      <c r="BY20" s="51">
        <f t="shared" si="94"/>
        <v>0</v>
      </c>
      <c r="BZ20" s="53">
        <f>Stammdaten!$D$13*100</f>
        <v>-2</v>
      </c>
      <c r="CA20" s="51">
        <f t="shared" si="94"/>
        <v>0</v>
      </c>
      <c r="CB20" s="53">
        <f>Stammdaten!$D$13*100</f>
        <v>-2</v>
      </c>
      <c r="CC20" s="51">
        <f t="shared" si="94"/>
        <v>0</v>
      </c>
      <c r="CD20" s="53">
        <f>Stammdaten!$D$13*100</f>
        <v>-2</v>
      </c>
      <c r="CE20" s="51">
        <f t="shared" si="94"/>
        <v>0</v>
      </c>
      <c r="CF20" s="53">
        <f>Stammdaten!$D$13*100</f>
        <v>-2</v>
      </c>
      <c r="CG20" s="51">
        <f t="shared" si="94"/>
        <v>0</v>
      </c>
      <c r="CH20" s="53">
        <f>Stammdaten!$D$13*100</f>
        <v>-2</v>
      </c>
      <c r="CI20" s="51">
        <f t="shared" si="94"/>
        <v>0</v>
      </c>
      <c r="CJ20" s="53">
        <f>Stammdaten!$D$13*100</f>
        <v>-2</v>
      </c>
      <c r="CK20" s="51">
        <f t="shared" si="94"/>
        <v>0</v>
      </c>
      <c r="CL20" s="53">
        <f>Stammdaten!$D$13*100</f>
        <v>-2</v>
      </c>
      <c r="CM20" s="51">
        <f t="shared" si="94"/>
        <v>0</v>
      </c>
      <c r="CN20" s="53">
        <f>Stammdaten!$D$13*100</f>
        <v>-2</v>
      </c>
      <c r="CO20" s="51">
        <f t="shared" si="94"/>
        <v>0</v>
      </c>
      <c r="CP20" s="53">
        <f>Stammdaten!$D$13*100</f>
        <v>-2</v>
      </c>
      <c r="CQ20" s="51">
        <f t="shared" si="94"/>
        <v>0</v>
      </c>
      <c r="CR20" s="53">
        <f>Stammdaten!$D$13*100</f>
        <v>-2</v>
      </c>
      <c r="CS20" s="51">
        <f>BU20+BW20+BY20+CA20+CC20+CE20+CG20+CI20+CK20+CM20+CO20+CQ20</f>
        <v>0</v>
      </c>
      <c r="CT20" s="53">
        <f>IF(CS20=0,0,CS20/(CS$8)*100)</f>
        <v>0</v>
      </c>
      <c r="CU20" s="254"/>
      <c r="CV20" s="9"/>
      <c r="CW20" s="22"/>
      <c r="CX20" s="9"/>
      <c r="CY20" s="13"/>
      <c r="CZ20" s="25"/>
      <c r="DA20" s="282"/>
      <c r="DB20" s="70" t="s">
        <v>6</v>
      </c>
      <c r="DC20" s="70" t="s">
        <v>297</v>
      </c>
      <c r="DD20" s="51">
        <f t="shared" ref="DD20:DZ20" si="95">DD8*DE20/100</f>
        <v>0</v>
      </c>
      <c r="DE20" s="53">
        <f>Stammdaten!$E$13*100</f>
        <v>-2</v>
      </c>
      <c r="DF20" s="51">
        <f t="shared" si="95"/>
        <v>0</v>
      </c>
      <c r="DG20" s="53">
        <f>Stammdaten!$E$13*100</f>
        <v>-2</v>
      </c>
      <c r="DH20" s="51">
        <f t="shared" si="95"/>
        <v>0</v>
      </c>
      <c r="DI20" s="53">
        <f>Stammdaten!$E$13*100</f>
        <v>-2</v>
      </c>
      <c r="DJ20" s="51">
        <f t="shared" si="95"/>
        <v>0</v>
      </c>
      <c r="DK20" s="53">
        <f>Stammdaten!$E$13*100</f>
        <v>-2</v>
      </c>
      <c r="DL20" s="51">
        <f t="shared" si="95"/>
        <v>0</v>
      </c>
      <c r="DM20" s="53">
        <f>Stammdaten!$E$13*100</f>
        <v>-2</v>
      </c>
      <c r="DN20" s="51">
        <f t="shared" si="95"/>
        <v>0</v>
      </c>
      <c r="DO20" s="53">
        <f>Stammdaten!$E$13*100</f>
        <v>-2</v>
      </c>
      <c r="DP20" s="51">
        <f t="shared" si="95"/>
        <v>0</v>
      </c>
      <c r="DQ20" s="53">
        <f>Stammdaten!$E$13*100</f>
        <v>-2</v>
      </c>
      <c r="DR20" s="51">
        <f t="shared" si="95"/>
        <v>0</v>
      </c>
      <c r="DS20" s="53">
        <f>Stammdaten!$E$13*100</f>
        <v>-2</v>
      </c>
      <c r="DT20" s="51">
        <f t="shared" si="95"/>
        <v>0</v>
      </c>
      <c r="DU20" s="53">
        <f>Stammdaten!$E$13*100</f>
        <v>-2</v>
      </c>
      <c r="DV20" s="51">
        <f t="shared" si="95"/>
        <v>0</v>
      </c>
      <c r="DW20" s="53">
        <f>Stammdaten!$E$13*100</f>
        <v>-2</v>
      </c>
      <c r="DX20" s="51">
        <f t="shared" si="95"/>
        <v>0</v>
      </c>
      <c r="DY20" s="53">
        <f>Stammdaten!$E$13*100</f>
        <v>-2</v>
      </c>
      <c r="DZ20" s="51">
        <f t="shared" si="95"/>
        <v>0</v>
      </c>
      <c r="EA20" s="53">
        <f>Stammdaten!$E$13*100</f>
        <v>-2</v>
      </c>
      <c r="EB20" s="51">
        <f>DD20+DF20+DH20+DJ20+DL20+DN20+DP20+DR20+DT20+DV20+DX20+DZ20</f>
        <v>0</v>
      </c>
      <c r="EC20" s="53">
        <f>IF(EB20=0,0,EB20/(EB$8)*100)</f>
        <v>0</v>
      </c>
      <c r="ED20" s="254"/>
      <c r="EE20" s="9"/>
      <c r="EF20" s="22"/>
      <c r="EG20" s="9"/>
      <c r="EH20" s="13"/>
      <c r="EI20" s="25"/>
      <c r="EJ20" s="282"/>
      <c r="EK20" s="70" t="s">
        <v>6</v>
      </c>
      <c r="EL20" s="70" t="s">
        <v>297</v>
      </c>
      <c r="EM20" s="51">
        <f t="shared" ref="EM20:FI20" si="96">EM8*EN20/100</f>
        <v>0</v>
      </c>
      <c r="EN20" s="53">
        <f>Stammdaten!$F$13*100</f>
        <v>-2</v>
      </c>
      <c r="EO20" s="51">
        <f t="shared" si="96"/>
        <v>0</v>
      </c>
      <c r="EP20" s="53">
        <f>Stammdaten!$F$13*100</f>
        <v>-2</v>
      </c>
      <c r="EQ20" s="51">
        <f t="shared" si="96"/>
        <v>0</v>
      </c>
      <c r="ER20" s="53">
        <f>Stammdaten!$F$13*100</f>
        <v>-2</v>
      </c>
      <c r="ES20" s="51">
        <f t="shared" si="96"/>
        <v>0</v>
      </c>
      <c r="ET20" s="53">
        <f>Stammdaten!$F$13*100</f>
        <v>-2</v>
      </c>
      <c r="EU20" s="51">
        <f t="shared" si="96"/>
        <v>0</v>
      </c>
      <c r="EV20" s="53">
        <f>Stammdaten!$F$13*100</f>
        <v>-2</v>
      </c>
      <c r="EW20" s="51">
        <f t="shared" si="96"/>
        <v>0</v>
      </c>
      <c r="EX20" s="53">
        <f>Stammdaten!$F$13*100</f>
        <v>-2</v>
      </c>
      <c r="EY20" s="51">
        <f t="shared" si="96"/>
        <v>0</v>
      </c>
      <c r="EZ20" s="53">
        <f>Stammdaten!$F$13*100</f>
        <v>-2</v>
      </c>
      <c r="FA20" s="51">
        <f t="shared" si="96"/>
        <v>0</v>
      </c>
      <c r="FB20" s="53">
        <f>Stammdaten!$F$13*100</f>
        <v>-2</v>
      </c>
      <c r="FC20" s="51">
        <f t="shared" si="96"/>
        <v>0</v>
      </c>
      <c r="FD20" s="53">
        <f>Stammdaten!$F$13*100</f>
        <v>-2</v>
      </c>
      <c r="FE20" s="51">
        <f t="shared" si="96"/>
        <v>0</v>
      </c>
      <c r="FF20" s="53">
        <f>Stammdaten!$F$13*100</f>
        <v>-2</v>
      </c>
      <c r="FG20" s="51">
        <f t="shared" si="96"/>
        <v>0</v>
      </c>
      <c r="FH20" s="53">
        <f>Stammdaten!$F$13*100</f>
        <v>-2</v>
      </c>
      <c r="FI20" s="51">
        <f t="shared" si="96"/>
        <v>0</v>
      </c>
      <c r="FJ20" s="53">
        <f>Stammdaten!$F$13*100</f>
        <v>-2</v>
      </c>
      <c r="FK20" s="51">
        <f>EM20+EO20+EQ20+ES20+EU20+EW20+EY20+FA20+FC20+FE20+FG20+FI20</f>
        <v>0</v>
      </c>
      <c r="FL20" s="53">
        <f>IF(FK20=0,0,FK20/(FK$8)*100)</f>
        <v>0</v>
      </c>
      <c r="FM20" s="254"/>
      <c r="FN20" s="9"/>
      <c r="FO20" s="22"/>
      <c r="FP20" s="9"/>
      <c r="FQ20" s="13"/>
      <c r="FR20" s="25"/>
      <c r="FS20" s="282"/>
    </row>
    <row r="21" spans="1:175" ht="4.5" customHeight="1" x14ac:dyDescent="0.2">
      <c r="A21" s="48"/>
      <c r="B21" s="48"/>
      <c r="C21" s="62"/>
      <c r="D21" s="69"/>
      <c r="E21" s="62"/>
      <c r="F21" s="69"/>
      <c r="G21" s="62"/>
      <c r="H21" s="69"/>
      <c r="I21" s="62"/>
      <c r="J21" s="69"/>
      <c r="K21" s="62"/>
      <c r="L21" s="69"/>
      <c r="M21" s="62"/>
      <c r="N21" s="69"/>
      <c r="O21" s="62"/>
      <c r="P21" s="69"/>
      <c r="Q21" s="62"/>
      <c r="R21" s="69"/>
      <c r="S21" s="62"/>
      <c r="T21" s="69"/>
      <c r="U21" s="62"/>
      <c r="V21" s="69"/>
      <c r="W21" s="62"/>
      <c r="X21" s="69"/>
      <c r="Y21" s="62"/>
      <c r="Z21" s="69"/>
      <c r="AA21" s="62"/>
      <c r="AB21" s="69"/>
      <c r="AC21" s="254"/>
      <c r="AD21" s="9"/>
      <c r="AE21" s="22"/>
      <c r="AF21" s="9"/>
      <c r="AG21" s="13"/>
      <c r="AH21" s="25"/>
      <c r="AI21" s="282"/>
      <c r="AJ21" s="48"/>
      <c r="AK21" s="48"/>
      <c r="AL21" s="62"/>
      <c r="AM21" s="69"/>
      <c r="AN21" s="62"/>
      <c r="AO21" s="69"/>
      <c r="AP21" s="62"/>
      <c r="AQ21" s="69"/>
      <c r="AR21" s="62"/>
      <c r="AS21" s="69"/>
      <c r="AT21" s="62"/>
      <c r="AU21" s="69"/>
      <c r="AV21" s="62"/>
      <c r="AW21" s="69"/>
      <c r="AX21" s="62"/>
      <c r="AY21" s="69"/>
      <c r="AZ21" s="62"/>
      <c r="BA21" s="69"/>
      <c r="BB21" s="62"/>
      <c r="BC21" s="69"/>
      <c r="BD21" s="62"/>
      <c r="BE21" s="69"/>
      <c r="BF21" s="62"/>
      <c r="BG21" s="69"/>
      <c r="BH21" s="62"/>
      <c r="BI21" s="69"/>
      <c r="BJ21" s="62"/>
      <c r="BK21" s="69"/>
      <c r="BL21" s="254"/>
      <c r="BM21" s="9"/>
      <c r="BN21" s="22"/>
      <c r="BO21" s="9"/>
      <c r="BP21" s="13"/>
      <c r="BQ21" s="25"/>
      <c r="BR21" s="282"/>
      <c r="BS21" s="48"/>
      <c r="BT21" s="48"/>
      <c r="BU21" s="62"/>
      <c r="BV21" s="69"/>
      <c r="BW21" s="62"/>
      <c r="BX21" s="69"/>
      <c r="BY21" s="62"/>
      <c r="BZ21" s="69"/>
      <c r="CA21" s="62"/>
      <c r="CB21" s="69"/>
      <c r="CC21" s="62"/>
      <c r="CD21" s="69"/>
      <c r="CE21" s="62"/>
      <c r="CF21" s="69"/>
      <c r="CG21" s="62"/>
      <c r="CH21" s="69"/>
      <c r="CI21" s="62"/>
      <c r="CJ21" s="69"/>
      <c r="CK21" s="62"/>
      <c r="CL21" s="69"/>
      <c r="CM21" s="62"/>
      <c r="CN21" s="69"/>
      <c r="CO21" s="62"/>
      <c r="CP21" s="69"/>
      <c r="CQ21" s="62"/>
      <c r="CR21" s="69"/>
      <c r="CS21" s="62"/>
      <c r="CT21" s="69"/>
      <c r="CU21" s="254"/>
      <c r="CV21" s="9"/>
      <c r="CW21" s="22"/>
      <c r="CX21" s="9"/>
      <c r="CY21" s="13"/>
      <c r="CZ21" s="25"/>
      <c r="DA21" s="282"/>
      <c r="DB21" s="48"/>
      <c r="DC21" s="48"/>
      <c r="DD21" s="62"/>
      <c r="DE21" s="69"/>
      <c r="DF21" s="62"/>
      <c r="DG21" s="69"/>
      <c r="DH21" s="62"/>
      <c r="DI21" s="69"/>
      <c r="DJ21" s="62"/>
      <c r="DK21" s="69"/>
      <c r="DL21" s="62"/>
      <c r="DM21" s="69"/>
      <c r="DN21" s="62"/>
      <c r="DO21" s="69"/>
      <c r="DP21" s="62"/>
      <c r="DQ21" s="69"/>
      <c r="DR21" s="62"/>
      <c r="DS21" s="69"/>
      <c r="DT21" s="62"/>
      <c r="DU21" s="69"/>
      <c r="DV21" s="62"/>
      <c r="DW21" s="69"/>
      <c r="DX21" s="62"/>
      <c r="DY21" s="69"/>
      <c r="DZ21" s="62"/>
      <c r="EA21" s="69"/>
      <c r="EB21" s="62"/>
      <c r="EC21" s="69"/>
      <c r="ED21" s="254"/>
      <c r="EE21" s="9"/>
      <c r="EF21" s="22"/>
      <c r="EG21" s="9"/>
      <c r="EH21" s="13"/>
      <c r="EI21" s="25"/>
      <c r="EJ21" s="282"/>
      <c r="EK21" s="48"/>
      <c r="EL21" s="48"/>
      <c r="EM21" s="62"/>
      <c r="EN21" s="69"/>
      <c r="EO21" s="62"/>
      <c r="EP21" s="69"/>
      <c r="EQ21" s="62"/>
      <c r="ER21" s="69"/>
      <c r="ES21" s="62"/>
      <c r="ET21" s="69"/>
      <c r="EU21" s="62"/>
      <c r="EV21" s="69"/>
      <c r="EW21" s="62"/>
      <c r="EX21" s="69"/>
      <c r="EY21" s="62"/>
      <c r="EZ21" s="69"/>
      <c r="FA21" s="62"/>
      <c r="FB21" s="69"/>
      <c r="FC21" s="62"/>
      <c r="FD21" s="69"/>
      <c r="FE21" s="62"/>
      <c r="FF21" s="69"/>
      <c r="FG21" s="62"/>
      <c r="FH21" s="69"/>
      <c r="FI21" s="62"/>
      <c r="FJ21" s="69"/>
      <c r="FK21" s="62"/>
      <c r="FL21" s="69"/>
      <c r="FM21" s="254"/>
      <c r="FN21" s="9"/>
      <c r="FO21" s="22"/>
      <c r="FP21" s="9"/>
      <c r="FQ21" s="13"/>
      <c r="FR21" s="25"/>
      <c r="FS21" s="282"/>
    </row>
    <row r="22" spans="1:175" s="28" customFormat="1" x14ac:dyDescent="0.2">
      <c r="A22" s="129" t="s">
        <v>65</v>
      </c>
      <c r="B22" s="129" t="s">
        <v>298</v>
      </c>
      <c r="C22" s="78">
        <f>C8+C20</f>
        <v>0</v>
      </c>
      <c r="D22" s="239"/>
      <c r="E22" s="78">
        <f t="shared" ref="E22" si="97">E8+E20</f>
        <v>0</v>
      </c>
      <c r="F22" s="239"/>
      <c r="G22" s="78">
        <f t="shared" ref="G22" si="98">G8+G20</f>
        <v>0</v>
      </c>
      <c r="H22" s="239"/>
      <c r="I22" s="78">
        <f t="shared" ref="I22" si="99">I8+I20</f>
        <v>0</v>
      </c>
      <c r="J22" s="239"/>
      <c r="K22" s="78">
        <f t="shared" ref="K22" si="100">K8+K20</f>
        <v>0</v>
      </c>
      <c r="L22" s="239"/>
      <c r="M22" s="78">
        <f t="shared" ref="M22" si="101">M8+M20</f>
        <v>0</v>
      </c>
      <c r="N22" s="239"/>
      <c r="O22" s="78">
        <f t="shared" ref="O22" si="102">O8+O20</f>
        <v>0</v>
      </c>
      <c r="P22" s="239"/>
      <c r="Q22" s="78">
        <f t="shared" ref="Q22" si="103">Q8+Q20</f>
        <v>0</v>
      </c>
      <c r="R22" s="239"/>
      <c r="S22" s="78">
        <f t="shared" ref="S22" si="104">S8+S20</f>
        <v>0</v>
      </c>
      <c r="T22" s="239"/>
      <c r="U22" s="78">
        <f t="shared" ref="U22" si="105">U8+U20</f>
        <v>0</v>
      </c>
      <c r="V22" s="239"/>
      <c r="W22" s="78">
        <f t="shared" ref="W22" si="106">W8+W20</f>
        <v>0</v>
      </c>
      <c r="X22" s="239"/>
      <c r="Y22" s="78">
        <f t="shared" ref="Y22" si="107">Y8+Y20</f>
        <v>0</v>
      </c>
      <c r="Z22" s="239"/>
      <c r="AA22" s="78">
        <f>AA8+AA20</f>
        <v>0</v>
      </c>
      <c r="AB22" s="239"/>
      <c r="AC22" s="254"/>
      <c r="AD22" s="9"/>
      <c r="AE22" s="22"/>
      <c r="AF22" s="9"/>
      <c r="AG22" s="13"/>
      <c r="AH22" s="25"/>
      <c r="AI22" s="279"/>
      <c r="AJ22" s="129" t="s">
        <v>65</v>
      </c>
      <c r="AK22" s="129" t="s">
        <v>298</v>
      </c>
      <c r="AL22" s="78">
        <f>AL8+AL20</f>
        <v>0</v>
      </c>
      <c r="AM22" s="239"/>
      <c r="AN22" s="78">
        <f t="shared" ref="AN22" si="108">AN8+AN20</f>
        <v>0</v>
      </c>
      <c r="AO22" s="239"/>
      <c r="AP22" s="78">
        <f t="shared" ref="AP22" si="109">AP8+AP20</f>
        <v>0</v>
      </c>
      <c r="AQ22" s="239"/>
      <c r="AR22" s="78">
        <f t="shared" ref="AR22" si="110">AR8+AR20</f>
        <v>0</v>
      </c>
      <c r="AS22" s="239"/>
      <c r="AT22" s="78">
        <f t="shared" ref="AT22" si="111">AT8+AT20</f>
        <v>0</v>
      </c>
      <c r="AU22" s="239"/>
      <c r="AV22" s="78">
        <f t="shared" ref="AV22" si="112">AV8+AV20</f>
        <v>0</v>
      </c>
      <c r="AW22" s="239"/>
      <c r="AX22" s="78">
        <f t="shared" ref="AX22" si="113">AX8+AX20</f>
        <v>0</v>
      </c>
      <c r="AY22" s="239"/>
      <c r="AZ22" s="78">
        <f t="shared" ref="AZ22" si="114">AZ8+AZ20</f>
        <v>0</v>
      </c>
      <c r="BA22" s="239"/>
      <c r="BB22" s="78">
        <f t="shared" ref="BB22" si="115">BB8+BB20</f>
        <v>0</v>
      </c>
      <c r="BC22" s="239"/>
      <c r="BD22" s="78">
        <f t="shared" ref="BD22" si="116">BD8+BD20</f>
        <v>0</v>
      </c>
      <c r="BE22" s="239"/>
      <c r="BF22" s="78">
        <f t="shared" ref="BF22" si="117">BF8+BF20</f>
        <v>0</v>
      </c>
      <c r="BG22" s="239"/>
      <c r="BH22" s="78">
        <f t="shared" ref="BH22" si="118">BH8+BH20</f>
        <v>0</v>
      </c>
      <c r="BI22" s="239"/>
      <c r="BJ22" s="78">
        <f>BJ8+BJ20</f>
        <v>0</v>
      </c>
      <c r="BK22" s="239"/>
      <c r="BL22" s="254"/>
      <c r="BM22" s="9"/>
      <c r="BN22" s="22"/>
      <c r="BO22" s="9"/>
      <c r="BP22" s="13"/>
      <c r="BQ22" s="25"/>
      <c r="BR22" s="279"/>
      <c r="BS22" s="129" t="s">
        <v>65</v>
      </c>
      <c r="BT22" s="129" t="s">
        <v>298</v>
      </c>
      <c r="BU22" s="78">
        <f>BU8+BU20</f>
        <v>0</v>
      </c>
      <c r="BV22" s="239"/>
      <c r="BW22" s="78">
        <f t="shared" ref="BW22" si="119">BW8+BW20</f>
        <v>0</v>
      </c>
      <c r="BX22" s="239"/>
      <c r="BY22" s="78">
        <f t="shared" ref="BY22" si="120">BY8+BY20</f>
        <v>0</v>
      </c>
      <c r="BZ22" s="239"/>
      <c r="CA22" s="78">
        <f t="shared" ref="CA22" si="121">CA8+CA20</f>
        <v>0</v>
      </c>
      <c r="CB22" s="239"/>
      <c r="CC22" s="78">
        <f t="shared" ref="CC22" si="122">CC8+CC20</f>
        <v>0</v>
      </c>
      <c r="CD22" s="239"/>
      <c r="CE22" s="78">
        <f t="shared" ref="CE22" si="123">CE8+CE20</f>
        <v>0</v>
      </c>
      <c r="CF22" s="239"/>
      <c r="CG22" s="78">
        <f t="shared" ref="CG22" si="124">CG8+CG20</f>
        <v>0</v>
      </c>
      <c r="CH22" s="239"/>
      <c r="CI22" s="78">
        <f t="shared" ref="CI22" si="125">CI8+CI20</f>
        <v>0</v>
      </c>
      <c r="CJ22" s="239"/>
      <c r="CK22" s="78">
        <f t="shared" ref="CK22" si="126">CK8+CK20</f>
        <v>0</v>
      </c>
      <c r="CL22" s="239"/>
      <c r="CM22" s="78">
        <f t="shared" ref="CM22" si="127">CM8+CM20</f>
        <v>0</v>
      </c>
      <c r="CN22" s="239"/>
      <c r="CO22" s="78">
        <f t="shared" ref="CO22" si="128">CO8+CO20</f>
        <v>0</v>
      </c>
      <c r="CP22" s="239"/>
      <c r="CQ22" s="78">
        <f t="shared" ref="CQ22" si="129">CQ8+CQ20</f>
        <v>0</v>
      </c>
      <c r="CR22" s="239"/>
      <c r="CS22" s="78">
        <f>CS8+CS20</f>
        <v>0</v>
      </c>
      <c r="CT22" s="239"/>
      <c r="CU22" s="254"/>
      <c r="CV22" s="9"/>
      <c r="CW22" s="22"/>
      <c r="CX22" s="9"/>
      <c r="CY22" s="13"/>
      <c r="CZ22" s="25"/>
      <c r="DA22" s="279"/>
      <c r="DB22" s="129" t="s">
        <v>65</v>
      </c>
      <c r="DC22" s="129" t="s">
        <v>298</v>
      </c>
      <c r="DD22" s="78">
        <f>DD8+DD20</f>
        <v>0</v>
      </c>
      <c r="DE22" s="239"/>
      <c r="DF22" s="78">
        <f t="shared" ref="DF22" si="130">DF8+DF20</f>
        <v>0</v>
      </c>
      <c r="DG22" s="239"/>
      <c r="DH22" s="78">
        <f t="shared" ref="DH22" si="131">DH8+DH20</f>
        <v>0</v>
      </c>
      <c r="DI22" s="239"/>
      <c r="DJ22" s="78">
        <f t="shared" ref="DJ22" si="132">DJ8+DJ20</f>
        <v>0</v>
      </c>
      <c r="DK22" s="239"/>
      <c r="DL22" s="78">
        <f t="shared" ref="DL22" si="133">DL8+DL20</f>
        <v>0</v>
      </c>
      <c r="DM22" s="239"/>
      <c r="DN22" s="78">
        <f t="shared" ref="DN22" si="134">DN8+DN20</f>
        <v>0</v>
      </c>
      <c r="DO22" s="239"/>
      <c r="DP22" s="78">
        <f t="shared" ref="DP22" si="135">DP8+DP20</f>
        <v>0</v>
      </c>
      <c r="DQ22" s="239"/>
      <c r="DR22" s="78">
        <f t="shared" ref="DR22" si="136">DR8+DR20</f>
        <v>0</v>
      </c>
      <c r="DS22" s="239"/>
      <c r="DT22" s="78">
        <f t="shared" ref="DT22" si="137">DT8+DT20</f>
        <v>0</v>
      </c>
      <c r="DU22" s="239"/>
      <c r="DV22" s="78">
        <f t="shared" ref="DV22" si="138">DV8+DV20</f>
        <v>0</v>
      </c>
      <c r="DW22" s="239"/>
      <c r="DX22" s="78">
        <f t="shared" ref="DX22" si="139">DX8+DX20</f>
        <v>0</v>
      </c>
      <c r="DY22" s="239"/>
      <c r="DZ22" s="78">
        <f t="shared" ref="DZ22" si="140">DZ8+DZ20</f>
        <v>0</v>
      </c>
      <c r="EA22" s="239"/>
      <c r="EB22" s="78">
        <f>EB8+EB20</f>
        <v>0</v>
      </c>
      <c r="EC22" s="239"/>
      <c r="ED22" s="254"/>
      <c r="EE22" s="9"/>
      <c r="EF22" s="22"/>
      <c r="EG22" s="9"/>
      <c r="EH22" s="13"/>
      <c r="EI22" s="25"/>
      <c r="EJ22" s="279"/>
      <c r="EK22" s="129" t="s">
        <v>65</v>
      </c>
      <c r="EL22" s="129" t="s">
        <v>298</v>
      </c>
      <c r="EM22" s="78">
        <f>EM8+EM20</f>
        <v>0</v>
      </c>
      <c r="EN22" s="239"/>
      <c r="EO22" s="78">
        <f t="shared" ref="EO22" si="141">EO8+EO20</f>
        <v>0</v>
      </c>
      <c r="EP22" s="239"/>
      <c r="EQ22" s="78">
        <f t="shared" ref="EQ22" si="142">EQ8+EQ20</f>
        <v>0</v>
      </c>
      <c r="ER22" s="239"/>
      <c r="ES22" s="78">
        <f t="shared" ref="ES22" si="143">ES8+ES20</f>
        <v>0</v>
      </c>
      <c r="ET22" s="239"/>
      <c r="EU22" s="78">
        <f t="shared" ref="EU22" si="144">EU8+EU20</f>
        <v>0</v>
      </c>
      <c r="EV22" s="239"/>
      <c r="EW22" s="78">
        <f t="shared" ref="EW22" si="145">EW8+EW20</f>
        <v>0</v>
      </c>
      <c r="EX22" s="239"/>
      <c r="EY22" s="78">
        <f t="shared" ref="EY22" si="146">EY8+EY20</f>
        <v>0</v>
      </c>
      <c r="EZ22" s="239"/>
      <c r="FA22" s="78">
        <f t="shared" ref="FA22" si="147">FA8+FA20</f>
        <v>0</v>
      </c>
      <c r="FB22" s="239"/>
      <c r="FC22" s="78">
        <f t="shared" ref="FC22" si="148">FC8+FC20</f>
        <v>0</v>
      </c>
      <c r="FD22" s="239"/>
      <c r="FE22" s="78">
        <f t="shared" ref="FE22" si="149">FE8+FE20</f>
        <v>0</v>
      </c>
      <c r="FF22" s="239"/>
      <c r="FG22" s="78">
        <f t="shared" ref="FG22" si="150">FG8+FG20</f>
        <v>0</v>
      </c>
      <c r="FH22" s="239"/>
      <c r="FI22" s="78">
        <f t="shared" ref="FI22" si="151">FI8+FI20</f>
        <v>0</v>
      </c>
      <c r="FJ22" s="239"/>
      <c r="FK22" s="78">
        <f>FK8+FK20</f>
        <v>0</v>
      </c>
      <c r="FL22" s="239"/>
      <c r="FM22" s="254"/>
      <c r="FN22" s="9"/>
      <c r="FO22" s="22"/>
      <c r="FP22" s="9"/>
      <c r="FQ22" s="13"/>
      <c r="FR22" s="25"/>
      <c r="FS22" s="279"/>
    </row>
    <row r="23" spans="1:175" s="28" customFormat="1" ht="4.5" customHeight="1" x14ac:dyDescent="0.2">
      <c r="A23" s="130"/>
      <c r="B23" s="130"/>
      <c r="C23" s="76"/>
      <c r="D23" s="83"/>
      <c r="E23" s="76"/>
      <c r="F23" s="83"/>
      <c r="G23" s="76"/>
      <c r="H23" s="83"/>
      <c r="I23" s="76"/>
      <c r="J23" s="83"/>
      <c r="K23" s="76"/>
      <c r="L23" s="83"/>
      <c r="M23" s="76"/>
      <c r="N23" s="83"/>
      <c r="O23" s="76"/>
      <c r="P23" s="83"/>
      <c r="Q23" s="76"/>
      <c r="R23" s="83"/>
      <c r="S23" s="76"/>
      <c r="T23" s="83"/>
      <c r="U23" s="76"/>
      <c r="V23" s="83"/>
      <c r="W23" s="76"/>
      <c r="X23" s="83"/>
      <c r="Y23" s="76"/>
      <c r="Z23" s="83"/>
      <c r="AA23" s="76"/>
      <c r="AB23" s="83"/>
      <c r="AC23" s="254"/>
      <c r="AD23" s="9"/>
      <c r="AE23" s="22"/>
      <c r="AF23" s="9"/>
      <c r="AG23" s="13"/>
      <c r="AH23" s="25"/>
      <c r="AI23" s="279"/>
      <c r="AJ23" s="130"/>
      <c r="AK23" s="130"/>
      <c r="AL23" s="76"/>
      <c r="AM23" s="83"/>
      <c r="AN23" s="76"/>
      <c r="AO23" s="83"/>
      <c r="AP23" s="76"/>
      <c r="AQ23" s="83"/>
      <c r="AR23" s="76"/>
      <c r="AS23" s="83"/>
      <c r="AT23" s="76"/>
      <c r="AU23" s="83"/>
      <c r="AV23" s="76"/>
      <c r="AW23" s="83"/>
      <c r="AX23" s="76"/>
      <c r="AY23" s="83"/>
      <c r="AZ23" s="76"/>
      <c r="BA23" s="83"/>
      <c r="BB23" s="76"/>
      <c r="BC23" s="83"/>
      <c r="BD23" s="76"/>
      <c r="BE23" s="83"/>
      <c r="BF23" s="76"/>
      <c r="BG23" s="83"/>
      <c r="BH23" s="76"/>
      <c r="BI23" s="83"/>
      <c r="BJ23" s="76"/>
      <c r="BK23" s="83"/>
      <c r="BL23" s="254"/>
      <c r="BM23" s="9"/>
      <c r="BN23" s="22"/>
      <c r="BO23" s="9"/>
      <c r="BP23" s="13"/>
      <c r="BQ23" s="25"/>
      <c r="BR23" s="279"/>
      <c r="BS23" s="130"/>
      <c r="BT23" s="130"/>
      <c r="BU23" s="76"/>
      <c r="BV23" s="83"/>
      <c r="BW23" s="76"/>
      <c r="BX23" s="83"/>
      <c r="BY23" s="76"/>
      <c r="BZ23" s="83"/>
      <c r="CA23" s="76"/>
      <c r="CB23" s="83"/>
      <c r="CC23" s="76"/>
      <c r="CD23" s="83"/>
      <c r="CE23" s="76"/>
      <c r="CF23" s="83"/>
      <c r="CG23" s="76"/>
      <c r="CH23" s="83"/>
      <c r="CI23" s="76"/>
      <c r="CJ23" s="83"/>
      <c r="CK23" s="76"/>
      <c r="CL23" s="83"/>
      <c r="CM23" s="76"/>
      <c r="CN23" s="83"/>
      <c r="CO23" s="76"/>
      <c r="CP23" s="83"/>
      <c r="CQ23" s="76"/>
      <c r="CR23" s="83"/>
      <c r="CS23" s="76"/>
      <c r="CT23" s="83"/>
      <c r="CU23" s="254"/>
      <c r="CV23" s="9"/>
      <c r="CW23" s="22"/>
      <c r="CX23" s="9"/>
      <c r="CY23" s="13"/>
      <c r="CZ23" s="25"/>
      <c r="DA23" s="279"/>
      <c r="DB23" s="130"/>
      <c r="DC23" s="130"/>
      <c r="DD23" s="76"/>
      <c r="DE23" s="83"/>
      <c r="DF23" s="76"/>
      <c r="DG23" s="83"/>
      <c r="DH23" s="76"/>
      <c r="DI23" s="83"/>
      <c r="DJ23" s="76"/>
      <c r="DK23" s="83"/>
      <c r="DL23" s="76"/>
      <c r="DM23" s="83"/>
      <c r="DN23" s="76"/>
      <c r="DO23" s="83"/>
      <c r="DP23" s="76"/>
      <c r="DQ23" s="83"/>
      <c r="DR23" s="76"/>
      <c r="DS23" s="83"/>
      <c r="DT23" s="76"/>
      <c r="DU23" s="83"/>
      <c r="DV23" s="76"/>
      <c r="DW23" s="83"/>
      <c r="DX23" s="76"/>
      <c r="DY23" s="83"/>
      <c r="DZ23" s="76"/>
      <c r="EA23" s="83"/>
      <c r="EB23" s="76"/>
      <c r="EC23" s="83"/>
      <c r="ED23" s="254"/>
      <c r="EE23" s="9"/>
      <c r="EF23" s="22"/>
      <c r="EG23" s="9"/>
      <c r="EH23" s="13"/>
      <c r="EI23" s="25"/>
      <c r="EJ23" s="279"/>
      <c r="EK23" s="130"/>
      <c r="EL23" s="130"/>
      <c r="EM23" s="76"/>
      <c r="EN23" s="83"/>
      <c r="EO23" s="76"/>
      <c r="EP23" s="83"/>
      <c r="EQ23" s="76"/>
      <c r="ER23" s="83"/>
      <c r="ES23" s="76"/>
      <c r="ET23" s="83"/>
      <c r="EU23" s="76"/>
      <c r="EV23" s="83"/>
      <c r="EW23" s="76"/>
      <c r="EX23" s="83"/>
      <c r="EY23" s="76"/>
      <c r="EZ23" s="83"/>
      <c r="FA23" s="76"/>
      <c r="FB23" s="83"/>
      <c r="FC23" s="76"/>
      <c r="FD23" s="83"/>
      <c r="FE23" s="76"/>
      <c r="FF23" s="83"/>
      <c r="FG23" s="76"/>
      <c r="FH23" s="83"/>
      <c r="FI23" s="76"/>
      <c r="FJ23" s="83"/>
      <c r="FK23" s="76"/>
      <c r="FL23" s="83"/>
      <c r="FM23" s="254"/>
      <c r="FN23" s="9"/>
      <c r="FO23" s="22"/>
      <c r="FP23" s="9"/>
      <c r="FQ23" s="13"/>
      <c r="FR23" s="25"/>
      <c r="FS23" s="279"/>
    </row>
    <row r="24" spans="1:175" s="28" customFormat="1" collapsed="1" x14ac:dyDescent="0.2">
      <c r="A24" s="70" t="s">
        <v>11</v>
      </c>
      <c r="B24" s="70" t="s">
        <v>299</v>
      </c>
      <c r="C24" s="51">
        <f>SUM(C25:C35)</f>
        <v>0</v>
      </c>
      <c r="D24" s="53">
        <f>IF(C24=0,0,C24/(C$8+C$20)*100)</f>
        <v>0</v>
      </c>
      <c r="E24" s="51">
        <f t="shared" ref="E24" si="152">SUM(E25:E35)</f>
        <v>0</v>
      </c>
      <c r="F24" s="53">
        <f>IF(E24=0,0,E24/(E$8+E$20)*100)</f>
        <v>0</v>
      </c>
      <c r="G24" s="51">
        <f t="shared" ref="G24" si="153">SUM(G25:G35)</f>
        <v>0</v>
      </c>
      <c r="H24" s="53">
        <f>IF(G24=0,0,G24/(G$8+G$20)*100)</f>
        <v>0</v>
      </c>
      <c r="I24" s="51">
        <f t="shared" ref="I24" si="154">SUM(I25:I35)</f>
        <v>0</v>
      </c>
      <c r="J24" s="53">
        <f>IF(I24=0,0,I24/(I$8+I$20)*100)</f>
        <v>0</v>
      </c>
      <c r="K24" s="51">
        <f t="shared" ref="K24" si="155">SUM(K25:K35)</f>
        <v>0</v>
      </c>
      <c r="L24" s="53">
        <f>IF(K24=0,0,K24/(K$8+K$20)*100)</f>
        <v>0</v>
      </c>
      <c r="M24" s="51">
        <f t="shared" ref="M24" si="156">SUM(M25:M35)</f>
        <v>0</v>
      </c>
      <c r="N24" s="53">
        <f>IF(M24=0,0,M24/(M$8+M$20)*100)</f>
        <v>0</v>
      </c>
      <c r="O24" s="51">
        <f t="shared" ref="O24" si="157">SUM(O25:O35)</f>
        <v>0</v>
      </c>
      <c r="P24" s="53">
        <f>IF(O24=0,0,O24/(O$8+O$20)*100)</f>
        <v>0</v>
      </c>
      <c r="Q24" s="51">
        <f t="shared" ref="Q24" si="158">SUM(Q25:Q35)</f>
        <v>0</v>
      </c>
      <c r="R24" s="53">
        <f>IF(Q24=0,0,Q24/(Q$8+Q$20)*100)</f>
        <v>0</v>
      </c>
      <c r="S24" s="51">
        <f t="shared" ref="S24" si="159">SUM(S25:S35)</f>
        <v>0</v>
      </c>
      <c r="T24" s="53">
        <f>IF(S24=0,0,S24/(S$8+S$20)*100)</f>
        <v>0</v>
      </c>
      <c r="U24" s="51">
        <f t="shared" ref="U24" si="160">SUM(U25:U35)</f>
        <v>0</v>
      </c>
      <c r="V24" s="53">
        <f>IF(U24=0,0,U24/(U$8+U$20)*100)</f>
        <v>0</v>
      </c>
      <c r="W24" s="51">
        <f t="shared" ref="W24" si="161">SUM(W25:W35)</f>
        <v>0</v>
      </c>
      <c r="X24" s="53">
        <f>IF(W24=0,0,W24/(W$8+W$20)*100)</f>
        <v>0</v>
      </c>
      <c r="Y24" s="51">
        <f t="shared" ref="Y24" si="162">SUM(Y25:Y35)</f>
        <v>0</v>
      </c>
      <c r="Z24" s="53">
        <f>IF(Y24=0,0,Y24/(Y$8+Y$20)*100)</f>
        <v>0</v>
      </c>
      <c r="AA24" s="51">
        <f>C24+E24+G24+I24+K24+M24+O24+Q24+S24+U24+W24+Y24</f>
        <v>0</v>
      </c>
      <c r="AB24" s="53">
        <f>IF(AA24=0,0,AA24/(AA$8+AA$20)*100)</f>
        <v>0</v>
      </c>
      <c r="AC24" s="254"/>
      <c r="AD24" s="9"/>
      <c r="AE24" s="14"/>
      <c r="AF24" s="9"/>
      <c r="AG24" s="14"/>
      <c r="AH24" s="22"/>
      <c r="AI24" s="279"/>
      <c r="AJ24" s="70" t="s">
        <v>11</v>
      </c>
      <c r="AK24" s="70" t="s">
        <v>299</v>
      </c>
      <c r="AL24" s="51">
        <f>SUM(AL25:AL35)</f>
        <v>0</v>
      </c>
      <c r="AM24" s="53">
        <f>IF(AL24=0,0,AL24/(AL$8+AL$20)*100)</f>
        <v>0</v>
      </c>
      <c r="AN24" s="51">
        <f t="shared" ref="AN24" si="163">SUM(AN25:AN35)</f>
        <v>0</v>
      </c>
      <c r="AO24" s="53">
        <f>IF(AN24=0,0,AN24/(AN$8+AN$20)*100)</f>
        <v>0</v>
      </c>
      <c r="AP24" s="51">
        <f t="shared" ref="AP24" si="164">SUM(AP25:AP35)</f>
        <v>0</v>
      </c>
      <c r="AQ24" s="53">
        <f>IF(AP24=0,0,AP24/(AP$8+AP$20)*100)</f>
        <v>0</v>
      </c>
      <c r="AR24" s="51">
        <f t="shared" ref="AR24" si="165">SUM(AR25:AR35)</f>
        <v>0</v>
      </c>
      <c r="AS24" s="53">
        <f>IF(AR24=0,0,AR24/(AR$8+AR$20)*100)</f>
        <v>0</v>
      </c>
      <c r="AT24" s="51">
        <f t="shared" ref="AT24" si="166">SUM(AT25:AT35)</f>
        <v>0</v>
      </c>
      <c r="AU24" s="53">
        <f>IF(AT24=0,0,AT24/(AT$8+AT$20)*100)</f>
        <v>0</v>
      </c>
      <c r="AV24" s="51">
        <f t="shared" ref="AV24" si="167">SUM(AV25:AV35)</f>
        <v>0</v>
      </c>
      <c r="AW24" s="53">
        <f>IF(AV24=0,0,AV24/(AV$8+AV$20)*100)</f>
        <v>0</v>
      </c>
      <c r="AX24" s="51">
        <f t="shared" ref="AX24" si="168">SUM(AX25:AX35)</f>
        <v>0</v>
      </c>
      <c r="AY24" s="53">
        <f>IF(AX24=0,0,AX24/(AX$8+AX$20)*100)</f>
        <v>0</v>
      </c>
      <c r="AZ24" s="51">
        <f t="shared" ref="AZ24" si="169">SUM(AZ25:AZ35)</f>
        <v>0</v>
      </c>
      <c r="BA24" s="53">
        <f>IF(AZ24=0,0,AZ24/(AZ$8+AZ$20)*100)</f>
        <v>0</v>
      </c>
      <c r="BB24" s="51">
        <f t="shared" ref="BB24" si="170">SUM(BB25:BB35)</f>
        <v>0</v>
      </c>
      <c r="BC24" s="53">
        <f>IF(BB24=0,0,BB24/(BB$8+BB$20)*100)</f>
        <v>0</v>
      </c>
      <c r="BD24" s="51">
        <f t="shared" ref="BD24" si="171">SUM(BD25:BD35)</f>
        <v>0</v>
      </c>
      <c r="BE24" s="53">
        <f>IF(BD24=0,0,BD24/(BD$8+BD$20)*100)</f>
        <v>0</v>
      </c>
      <c r="BF24" s="51">
        <f t="shared" ref="BF24" si="172">SUM(BF25:BF35)</f>
        <v>0</v>
      </c>
      <c r="BG24" s="53">
        <f>IF(BF24=0,0,BF24/(BF$8+BF$20)*100)</f>
        <v>0</v>
      </c>
      <c r="BH24" s="51">
        <f t="shared" ref="BH24" si="173">SUM(BH25:BH35)</f>
        <v>0</v>
      </c>
      <c r="BI24" s="53">
        <f>IF(BH24=0,0,BH24/(BH$8+BH$20)*100)</f>
        <v>0</v>
      </c>
      <c r="BJ24" s="51">
        <f>AL24+AN24+AP24+AR24+AT24+AV24+AX24+AZ24+BB24+BD24+BF24+BH24</f>
        <v>0</v>
      </c>
      <c r="BK24" s="53">
        <f>IF(BJ24=0,0,BJ24/(BJ$8+BJ$20)*100)</f>
        <v>0</v>
      </c>
      <c r="BL24" s="254"/>
      <c r="BM24" s="9"/>
      <c r="BN24" s="14"/>
      <c r="BO24" s="9"/>
      <c r="BP24" s="14"/>
      <c r="BQ24" s="22"/>
      <c r="BR24" s="279"/>
      <c r="BS24" s="70" t="s">
        <v>11</v>
      </c>
      <c r="BT24" s="70" t="s">
        <v>299</v>
      </c>
      <c r="BU24" s="51">
        <f>SUM(BU25:BU35)</f>
        <v>0</v>
      </c>
      <c r="BV24" s="53">
        <f>IF(BU24=0,0,BU24/(BU$8+BU$20)*100)</f>
        <v>0</v>
      </c>
      <c r="BW24" s="51">
        <f t="shared" ref="BW24" si="174">SUM(BW25:BW35)</f>
        <v>0</v>
      </c>
      <c r="BX24" s="53">
        <f>IF(BW24=0,0,BW24/(BW$8+BW$20)*100)</f>
        <v>0</v>
      </c>
      <c r="BY24" s="51">
        <f t="shared" ref="BY24" si="175">SUM(BY25:BY35)</f>
        <v>0</v>
      </c>
      <c r="BZ24" s="53">
        <f>IF(BY24=0,0,BY24/(BY$8+BY$20)*100)</f>
        <v>0</v>
      </c>
      <c r="CA24" s="51">
        <f t="shared" ref="CA24" si="176">SUM(CA25:CA35)</f>
        <v>0</v>
      </c>
      <c r="CB24" s="53">
        <f>IF(CA24=0,0,CA24/(CA$8+CA$20)*100)</f>
        <v>0</v>
      </c>
      <c r="CC24" s="51">
        <f t="shared" ref="CC24" si="177">SUM(CC25:CC35)</f>
        <v>0</v>
      </c>
      <c r="CD24" s="53">
        <f>IF(CC24=0,0,CC24/(CC$8+CC$20)*100)</f>
        <v>0</v>
      </c>
      <c r="CE24" s="51">
        <f t="shared" ref="CE24" si="178">SUM(CE25:CE35)</f>
        <v>0</v>
      </c>
      <c r="CF24" s="53">
        <f>IF(CE24=0,0,CE24/(CE$8+CE$20)*100)</f>
        <v>0</v>
      </c>
      <c r="CG24" s="51">
        <f t="shared" ref="CG24" si="179">SUM(CG25:CG35)</f>
        <v>0</v>
      </c>
      <c r="CH24" s="53">
        <f>IF(CG24=0,0,CG24/(CG$8+CG$20)*100)</f>
        <v>0</v>
      </c>
      <c r="CI24" s="51">
        <f t="shared" ref="CI24" si="180">SUM(CI25:CI35)</f>
        <v>0</v>
      </c>
      <c r="CJ24" s="53">
        <f>IF(CI24=0,0,CI24/(CI$8+CI$20)*100)</f>
        <v>0</v>
      </c>
      <c r="CK24" s="51">
        <f t="shared" ref="CK24" si="181">SUM(CK25:CK35)</f>
        <v>0</v>
      </c>
      <c r="CL24" s="53">
        <f>IF(CK24=0,0,CK24/(CK$8+CK$20)*100)</f>
        <v>0</v>
      </c>
      <c r="CM24" s="51">
        <f t="shared" ref="CM24" si="182">SUM(CM25:CM35)</f>
        <v>0</v>
      </c>
      <c r="CN24" s="53">
        <f>IF(CM24=0,0,CM24/(CM$8+CM$20)*100)</f>
        <v>0</v>
      </c>
      <c r="CO24" s="51">
        <f t="shared" ref="CO24" si="183">SUM(CO25:CO35)</f>
        <v>0</v>
      </c>
      <c r="CP24" s="53">
        <f>IF(CO24=0,0,CO24/(CO$8+CO$20)*100)</f>
        <v>0</v>
      </c>
      <c r="CQ24" s="51">
        <f t="shared" ref="CQ24" si="184">SUM(CQ25:CQ35)</f>
        <v>0</v>
      </c>
      <c r="CR24" s="53">
        <f>IF(CQ24=0,0,CQ24/(CQ$8+CQ$20)*100)</f>
        <v>0</v>
      </c>
      <c r="CS24" s="51">
        <f>BU24+BW24+BY24+CA24+CC24+CE24+CG24+CI24+CK24+CM24+CO24+CQ24</f>
        <v>0</v>
      </c>
      <c r="CT24" s="53">
        <f>IF(CS24=0,0,CS24/(CS$8+CS$20)*100)</f>
        <v>0</v>
      </c>
      <c r="CU24" s="254"/>
      <c r="CV24" s="9"/>
      <c r="CW24" s="14"/>
      <c r="CX24" s="9"/>
      <c r="CY24" s="14"/>
      <c r="CZ24" s="22"/>
      <c r="DA24" s="279"/>
      <c r="DB24" s="70" t="s">
        <v>11</v>
      </c>
      <c r="DC24" s="70" t="s">
        <v>299</v>
      </c>
      <c r="DD24" s="51">
        <f>SUM(DD25:DD35)</f>
        <v>0</v>
      </c>
      <c r="DE24" s="53">
        <f>IF(DD24=0,0,DD24/(DD$8+DD$20)*100)</f>
        <v>0</v>
      </c>
      <c r="DF24" s="51">
        <f t="shared" ref="DF24" si="185">SUM(DF25:DF35)</f>
        <v>0</v>
      </c>
      <c r="DG24" s="53">
        <f>IF(DF24=0,0,DF24/(DF$8+DF$20)*100)</f>
        <v>0</v>
      </c>
      <c r="DH24" s="51">
        <f t="shared" ref="DH24" si="186">SUM(DH25:DH35)</f>
        <v>0</v>
      </c>
      <c r="DI24" s="53">
        <f>IF(DH24=0,0,DH24/(DH$8+DH$20)*100)</f>
        <v>0</v>
      </c>
      <c r="DJ24" s="51">
        <f t="shared" ref="DJ24" si="187">SUM(DJ25:DJ35)</f>
        <v>0</v>
      </c>
      <c r="DK24" s="53">
        <f>IF(DJ24=0,0,DJ24/(DJ$8+DJ$20)*100)</f>
        <v>0</v>
      </c>
      <c r="DL24" s="51">
        <f t="shared" ref="DL24" si="188">SUM(DL25:DL35)</f>
        <v>0</v>
      </c>
      <c r="DM24" s="53">
        <f>IF(DL24=0,0,DL24/(DL$8+DL$20)*100)</f>
        <v>0</v>
      </c>
      <c r="DN24" s="51">
        <f t="shared" ref="DN24" si="189">SUM(DN25:DN35)</f>
        <v>0</v>
      </c>
      <c r="DO24" s="53">
        <f>IF(DN24=0,0,DN24/(DN$8+DN$20)*100)</f>
        <v>0</v>
      </c>
      <c r="DP24" s="51">
        <f t="shared" ref="DP24" si="190">SUM(DP25:DP35)</f>
        <v>0</v>
      </c>
      <c r="DQ24" s="53">
        <f>IF(DP24=0,0,DP24/(DP$8+DP$20)*100)</f>
        <v>0</v>
      </c>
      <c r="DR24" s="51">
        <f t="shared" ref="DR24" si="191">SUM(DR25:DR35)</f>
        <v>0</v>
      </c>
      <c r="DS24" s="53">
        <f>IF(DR24=0,0,DR24/(DR$8+DR$20)*100)</f>
        <v>0</v>
      </c>
      <c r="DT24" s="51">
        <f t="shared" ref="DT24" si="192">SUM(DT25:DT35)</f>
        <v>0</v>
      </c>
      <c r="DU24" s="53">
        <f>IF(DT24=0,0,DT24/(DT$8+DT$20)*100)</f>
        <v>0</v>
      </c>
      <c r="DV24" s="51">
        <f t="shared" ref="DV24" si="193">SUM(DV25:DV35)</f>
        <v>0</v>
      </c>
      <c r="DW24" s="53">
        <f>IF(DV24=0,0,DV24/(DV$8+DV$20)*100)</f>
        <v>0</v>
      </c>
      <c r="DX24" s="51">
        <f t="shared" ref="DX24" si="194">SUM(DX25:DX35)</f>
        <v>0</v>
      </c>
      <c r="DY24" s="53">
        <f>IF(DX24=0,0,DX24/(DX$8+DX$20)*100)</f>
        <v>0</v>
      </c>
      <c r="DZ24" s="51">
        <f t="shared" ref="DZ24" si="195">SUM(DZ25:DZ35)</f>
        <v>0</v>
      </c>
      <c r="EA24" s="53">
        <f>IF(DZ24=0,0,DZ24/(DZ$8+DZ$20)*100)</f>
        <v>0</v>
      </c>
      <c r="EB24" s="51">
        <f>DD24+DF24+DH24+DJ24+DL24+DN24+DP24+DR24+DT24+DV24+DX24+DZ24</f>
        <v>0</v>
      </c>
      <c r="EC24" s="53">
        <f>IF(EB24=0,0,EB24/(EB$8+EB$20)*100)</f>
        <v>0</v>
      </c>
      <c r="ED24" s="254"/>
      <c r="EE24" s="9"/>
      <c r="EF24" s="14"/>
      <c r="EG24" s="9"/>
      <c r="EH24" s="14"/>
      <c r="EI24" s="22"/>
      <c r="EJ24" s="279"/>
      <c r="EK24" s="70" t="s">
        <v>11</v>
      </c>
      <c r="EL24" s="70" t="s">
        <v>299</v>
      </c>
      <c r="EM24" s="51">
        <f>SUM(EM25:EM35)</f>
        <v>0</v>
      </c>
      <c r="EN24" s="53">
        <f>IF(EM24=0,0,EM24/(EM$8+EM$20)*100)</f>
        <v>0</v>
      </c>
      <c r="EO24" s="51">
        <f t="shared" ref="EO24" si="196">SUM(EO25:EO35)</f>
        <v>0</v>
      </c>
      <c r="EP24" s="53">
        <f>IF(EO24=0,0,EO24/(EO$8+EO$20)*100)</f>
        <v>0</v>
      </c>
      <c r="EQ24" s="51">
        <f t="shared" ref="EQ24" si="197">SUM(EQ25:EQ35)</f>
        <v>0</v>
      </c>
      <c r="ER24" s="53">
        <f>IF(EQ24=0,0,EQ24/(EQ$8+EQ$20)*100)</f>
        <v>0</v>
      </c>
      <c r="ES24" s="51">
        <f t="shared" ref="ES24" si="198">SUM(ES25:ES35)</f>
        <v>0</v>
      </c>
      <c r="ET24" s="53">
        <f>IF(ES24=0,0,ES24/(ES$8+ES$20)*100)</f>
        <v>0</v>
      </c>
      <c r="EU24" s="51">
        <f t="shared" ref="EU24" si="199">SUM(EU25:EU35)</f>
        <v>0</v>
      </c>
      <c r="EV24" s="53">
        <f>IF(EU24=0,0,EU24/(EU$8+EU$20)*100)</f>
        <v>0</v>
      </c>
      <c r="EW24" s="51">
        <f t="shared" ref="EW24" si="200">SUM(EW25:EW35)</f>
        <v>0</v>
      </c>
      <c r="EX24" s="53">
        <f>IF(EW24=0,0,EW24/(EW$8+EW$20)*100)</f>
        <v>0</v>
      </c>
      <c r="EY24" s="51">
        <f t="shared" ref="EY24" si="201">SUM(EY25:EY35)</f>
        <v>0</v>
      </c>
      <c r="EZ24" s="53">
        <f>IF(EY24=0,0,EY24/(EY$8+EY$20)*100)</f>
        <v>0</v>
      </c>
      <c r="FA24" s="51">
        <f t="shared" ref="FA24" si="202">SUM(FA25:FA35)</f>
        <v>0</v>
      </c>
      <c r="FB24" s="53">
        <f>IF(FA24=0,0,FA24/(FA$8+FA$20)*100)</f>
        <v>0</v>
      </c>
      <c r="FC24" s="51">
        <f t="shared" ref="FC24" si="203">SUM(FC25:FC35)</f>
        <v>0</v>
      </c>
      <c r="FD24" s="53">
        <f>IF(FC24=0,0,FC24/(FC$8+FC$20)*100)</f>
        <v>0</v>
      </c>
      <c r="FE24" s="51">
        <f t="shared" ref="FE24" si="204">SUM(FE25:FE35)</f>
        <v>0</v>
      </c>
      <c r="FF24" s="53">
        <f>IF(FE24=0,0,FE24/(FE$8+FE$20)*100)</f>
        <v>0</v>
      </c>
      <c r="FG24" s="51">
        <f t="shared" ref="FG24" si="205">SUM(FG25:FG35)</f>
        <v>0</v>
      </c>
      <c r="FH24" s="53">
        <f>IF(FG24=0,0,FG24/(FG$8+FG$20)*100)</f>
        <v>0</v>
      </c>
      <c r="FI24" s="51">
        <f t="shared" ref="FI24" si="206">SUM(FI25:FI35)</f>
        <v>0</v>
      </c>
      <c r="FJ24" s="53">
        <f>IF(FI24=0,0,FI24/(FI$8+FI$20)*100)</f>
        <v>0</v>
      </c>
      <c r="FK24" s="51">
        <f>EM24+EO24+EQ24+ES24+EU24+EW24+EY24+FA24+FC24+FE24+FG24+FI24</f>
        <v>0</v>
      </c>
      <c r="FL24" s="53">
        <f>IF(FK24=0,0,FK24/(FK$8+FK$20)*100)</f>
        <v>0</v>
      </c>
      <c r="FM24" s="254"/>
      <c r="FN24" s="9"/>
      <c r="FO24" s="14"/>
      <c r="FP24" s="9"/>
      <c r="FQ24" s="14"/>
      <c r="FR24" s="22"/>
      <c r="FS24" s="279"/>
    </row>
    <row r="25" spans="1:175" hidden="1" outlineLevel="1" x14ac:dyDescent="0.2">
      <c r="A25" s="384"/>
      <c r="B25" s="384"/>
      <c r="C25" s="60"/>
      <c r="D25" s="63">
        <f t="shared" ref="D25:Z35" si="207">IF(C25=0,0,C25/(C$24)*100)</f>
        <v>0</v>
      </c>
      <c r="E25" s="60"/>
      <c r="F25" s="63">
        <f t="shared" si="207"/>
        <v>0</v>
      </c>
      <c r="G25" s="60"/>
      <c r="H25" s="63">
        <f t="shared" si="207"/>
        <v>0</v>
      </c>
      <c r="I25" s="60"/>
      <c r="J25" s="63">
        <f t="shared" si="207"/>
        <v>0</v>
      </c>
      <c r="K25" s="60"/>
      <c r="L25" s="63">
        <f t="shared" si="207"/>
        <v>0</v>
      </c>
      <c r="M25" s="60"/>
      <c r="N25" s="63">
        <f t="shared" si="207"/>
        <v>0</v>
      </c>
      <c r="O25" s="60"/>
      <c r="P25" s="63">
        <f t="shared" si="207"/>
        <v>0</v>
      </c>
      <c r="Q25" s="60"/>
      <c r="R25" s="63">
        <f t="shared" si="207"/>
        <v>0</v>
      </c>
      <c r="S25" s="60"/>
      <c r="T25" s="63">
        <f t="shared" si="207"/>
        <v>0</v>
      </c>
      <c r="U25" s="60"/>
      <c r="V25" s="63">
        <f t="shared" si="207"/>
        <v>0</v>
      </c>
      <c r="W25" s="60"/>
      <c r="X25" s="63">
        <f t="shared" si="207"/>
        <v>0</v>
      </c>
      <c r="Y25" s="60"/>
      <c r="Z25" s="63">
        <f t="shared" si="207"/>
        <v>0</v>
      </c>
      <c r="AA25" s="60">
        <f>C25+E25+G25+I25+K25+M25+O25+Q25+S25+U25+W25+Y25</f>
        <v>0</v>
      </c>
      <c r="AB25" s="63">
        <f t="shared" ref="AB25:AB35" si="208">IF(AA25=0,0,AA25/(AA$24)*100)</f>
        <v>0</v>
      </c>
      <c r="AC25" s="253"/>
      <c r="AD25" s="8"/>
      <c r="AE25" s="14"/>
      <c r="AF25" s="8"/>
      <c r="AG25" s="14"/>
      <c r="AH25" s="22"/>
      <c r="AI25" s="282"/>
      <c r="AJ25" s="128">
        <f t="shared" ref="AJ25:AJ35" si="209">$A25</f>
        <v>0</v>
      </c>
      <c r="AK25" s="128">
        <f t="shared" ref="AK25:AK35" si="210">$B25</f>
        <v>0</v>
      </c>
      <c r="AL25" s="60"/>
      <c r="AM25" s="63">
        <f t="shared" ref="AM25:BI35" si="211">IF(AL25=0,0,AL25/(AL$24)*100)</f>
        <v>0</v>
      </c>
      <c r="AN25" s="60"/>
      <c r="AO25" s="63">
        <f t="shared" si="211"/>
        <v>0</v>
      </c>
      <c r="AP25" s="60"/>
      <c r="AQ25" s="63">
        <f t="shared" si="211"/>
        <v>0</v>
      </c>
      <c r="AR25" s="60"/>
      <c r="AS25" s="63">
        <f t="shared" si="211"/>
        <v>0</v>
      </c>
      <c r="AT25" s="60"/>
      <c r="AU25" s="63">
        <f t="shared" si="211"/>
        <v>0</v>
      </c>
      <c r="AV25" s="60"/>
      <c r="AW25" s="63">
        <f t="shared" si="211"/>
        <v>0</v>
      </c>
      <c r="AX25" s="60"/>
      <c r="AY25" s="63">
        <f t="shared" si="211"/>
        <v>0</v>
      </c>
      <c r="AZ25" s="60"/>
      <c r="BA25" s="63">
        <f t="shared" si="211"/>
        <v>0</v>
      </c>
      <c r="BB25" s="60"/>
      <c r="BC25" s="63">
        <f t="shared" si="211"/>
        <v>0</v>
      </c>
      <c r="BD25" s="60"/>
      <c r="BE25" s="63">
        <f t="shared" si="211"/>
        <v>0</v>
      </c>
      <c r="BF25" s="60"/>
      <c r="BG25" s="63">
        <f t="shared" si="211"/>
        <v>0</v>
      </c>
      <c r="BH25" s="60"/>
      <c r="BI25" s="63">
        <f t="shared" si="211"/>
        <v>0</v>
      </c>
      <c r="BJ25" s="60">
        <f>AL25+AN25+AP25+AR25+AT25+AV25+AX25+AZ25+BB25+BD25+BF25+BH25</f>
        <v>0</v>
      </c>
      <c r="BK25" s="63">
        <f t="shared" ref="BK25:BK35" si="212">IF(BJ25=0,0,BJ25/(BJ$24)*100)</f>
        <v>0</v>
      </c>
      <c r="BL25" s="253"/>
      <c r="BM25" s="8"/>
      <c r="BN25" s="14"/>
      <c r="BO25" s="8"/>
      <c r="BP25" s="14"/>
      <c r="BQ25" s="22"/>
      <c r="BR25" s="282"/>
      <c r="BS25" s="128">
        <f t="shared" ref="BS25:BS35" si="213">$A25</f>
        <v>0</v>
      </c>
      <c r="BT25" s="128">
        <f t="shared" ref="BT25:BT35" si="214">$B25</f>
        <v>0</v>
      </c>
      <c r="BU25" s="60"/>
      <c r="BV25" s="63">
        <f t="shared" ref="BV25:CR35" si="215">IF(BU25=0,0,BU25/(BU$24)*100)</f>
        <v>0</v>
      </c>
      <c r="BW25" s="60"/>
      <c r="BX25" s="63">
        <f t="shared" si="215"/>
        <v>0</v>
      </c>
      <c r="BY25" s="60"/>
      <c r="BZ25" s="63">
        <f t="shared" si="215"/>
        <v>0</v>
      </c>
      <c r="CA25" s="60"/>
      <c r="CB25" s="63">
        <f t="shared" si="215"/>
        <v>0</v>
      </c>
      <c r="CC25" s="60"/>
      <c r="CD25" s="63">
        <f t="shared" si="215"/>
        <v>0</v>
      </c>
      <c r="CE25" s="60"/>
      <c r="CF25" s="63">
        <f t="shared" si="215"/>
        <v>0</v>
      </c>
      <c r="CG25" s="60"/>
      <c r="CH25" s="63">
        <f t="shared" si="215"/>
        <v>0</v>
      </c>
      <c r="CI25" s="60"/>
      <c r="CJ25" s="63">
        <f t="shared" si="215"/>
        <v>0</v>
      </c>
      <c r="CK25" s="60"/>
      <c r="CL25" s="63">
        <f t="shared" si="215"/>
        <v>0</v>
      </c>
      <c r="CM25" s="60"/>
      <c r="CN25" s="63">
        <f t="shared" si="215"/>
        <v>0</v>
      </c>
      <c r="CO25" s="60"/>
      <c r="CP25" s="63">
        <f t="shared" si="215"/>
        <v>0</v>
      </c>
      <c r="CQ25" s="60"/>
      <c r="CR25" s="63">
        <f t="shared" si="215"/>
        <v>0</v>
      </c>
      <c r="CS25" s="60">
        <f>BU25+BW25+BY25+CA25+CC25+CE25+CG25+CI25+CK25+CM25+CO25+CQ25</f>
        <v>0</v>
      </c>
      <c r="CT25" s="63">
        <f t="shared" ref="CT25:CT35" si="216">IF(CS25=0,0,CS25/(CS$24)*100)</f>
        <v>0</v>
      </c>
      <c r="CU25" s="253"/>
      <c r="CV25" s="8"/>
      <c r="CW25" s="14"/>
      <c r="CX25" s="8"/>
      <c r="CY25" s="14"/>
      <c r="CZ25" s="22"/>
      <c r="DA25" s="282"/>
      <c r="DB25" s="128">
        <f t="shared" ref="DB25:DB35" si="217">$A25</f>
        <v>0</v>
      </c>
      <c r="DC25" s="128">
        <f t="shared" ref="DC25:DC35" si="218">$B25</f>
        <v>0</v>
      </c>
      <c r="DD25" s="60"/>
      <c r="DE25" s="63">
        <f t="shared" ref="DE25:EA35" si="219">IF(DD25=0,0,DD25/(DD$24)*100)</f>
        <v>0</v>
      </c>
      <c r="DF25" s="60"/>
      <c r="DG25" s="63">
        <f t="shared" si="219"/>
        <v>0</v>
      </c>
      <c r="DH25" s="60"/>
      <c r="DI25" s="63">
        <f t="shared" si="219"/>
        <v>0</v>
      </c>
      <c r="DJ25" s="60"/>
      <c r="DK25" s="63">
        <f t="shared" si="219"/>
        <v>0</v>
      </c>
      <c r="DL25" s="60"/>
      <c r="DM25" s="63">
        <f t="shared" si="219"/>
        <v>0</v>
      </c>
      <c r="DN25" s="60"/>
      <c r="DO25" s="63">
        <f t="shared" si="219"/>
        <v>0</v>
      </c>
      <c r="DP25" s="60"/>
      <c r="DQ25" s="63">
        <f t="shared" si="219"/>
        <v>0</v>
      </c>
      <c r="DR25" s="60"/>
      <c r="DS25" s="63">
        <f t="shared" si="219"/>
        <v>0</v>
      </c>
      <c r="DT25" s="60"/>
      <c r="DU25" s="63">
        <f t="shared" si="219"/>
        <v>0</v>
      </c>
      <c r="DV25" s="60"/>
      <c r="DW25" s="63">
        <f t="shared" si="219"/>
        <v>0</v>
      </c>
      <c r="DX25" s="60"/>
      <c r="DY25" s="63">
        <f t="shared" si="219"/>
        <v>0</v>
      </c>
      <c r="DZ25" s="60"/>
      <c r="EA25" s="63">
        <f t="shared" si="219"/>
        <v>0</v>
      </c>
      <c r="EB25" s="60">
        <f>DD25+DF25+DH25+DJ25+DL25+DN25+DP25+DR25+DT25+DV25+DX25+DZ25</f>
        <v>0</v>
      </c>
      <c r="EC25" s="63">
        <f t="shared" ref="EC25:EC35" si="220">IF(EB25=0,0,EB25/(EB$24)*100)</f>
        <v>0</v>
      </c>
      <c r="ED25" s="253"/>
      <c r="EE25" s="8"/>
      <c r="EF25" s="14"/>
      <c r="EG25" s="8"/>
      <c r="EH25" s="14"/>
      <c r="EI25" s="22"/>
      <c r="EJ25" s="282"/>
      <c r="EK25" s="128">
        <f t="shared" ref="EK25:EK35" si="221">$A25</f>
        <v>0</v>
      </c>
      <c r="EL25" s="128">
        <f t="shared" ref="EL25:EL35" si="222">$B25</f>
        <v>0</v>
      </c>
      <c r="EM25" s="60"/>
      <c r="EN25" s="63">
        <f t="shared" ref="EN25:FJ35" si="223">IF(EM25=0,0,EM25/(EM$24)*100)</f>
        <v>0</v>
      </c>
      <c r="EO25" s="60"/>
      <c r="EP25" s="63">
        <f t="shared" si="223"/>
        <v>0</v>
      </c>
      <c r="EQ25" s="60"/>
      <c r="ER25" s="63">
        <f t="shared" si="223"/>
        <v>0</v>
      </c>
      <c r="ES25" s="60"/>
      <c r="ET25" s="63">
        <f t="shared" si="223"/>
        <v>0</v>
      </c>
      <c r="EU25" s="60"/>
      <c r="EV25" s="63">
        <f t="shared" si="223"/>
        <v>0</v>
      </c>
      <c r="EW25" s="60"/>
      <c r="EX25" s="63">
        <f t="shared" si="223"/>
        <v>0</v>
      </c>
      <c r="EY25" s="60"/>
      <c r="EZ25" s="63">
        <f t="shared" si="223"/>
        <v>0</v>
      </c>
      <c r="FA25" s="60"/>
      <c r="FB25" s="63">
        <f t="shared" si="223"/>
        <v>0</v>
      </c>
      <c r="FC25" s="60"/>
      <c r="FD25" s="63">
        <f t="shared" si="223"/>
        <v>0</v>
      </c>
      <c r="FE25" s="60"/>
      <c r="FF25" s="63">
        <f t="shared" si="223"/>
        <v>0</v>
      </c>
      <c r="FG25" s="60"/>
      <c r="FH25" s="63">
        <f t="shared" si="223"/>
        <v>0</v>
      </c>
      <c r="FI25" s="60"/>
      <c r="FJ25" s="63">
        <f t="shared" si="223"/>
        <v>0</v>
      </c>
      <c r="FK25" s="60">
        <f>EM25+EO25+EQ25+ES25+EU25+EW25+EY25+FA25+FC25+FE25+FG25+FI25</f>
        <v>0</v>
      </c>
      <c r="FL25" s="63">
        <f t="shared" ref="FL25:FL35" si="224">IF(FK25=0,0,FK25/(FK$24)*100)</f>
        <v>0</v>
      </c>
      <c r="FM25" s="253"/>
      <c r="FN25" s="8"/>
      <c r="FO25" s="14"/>
      <c r="FP25" s="8"/>
      <c r="FQ25" s="14"/>
      <c r="FR25" s="22"/>
      <c r="FS25" s="282"/>
    </row>
    <row r="26" spans="1:175" hidden="1" outlineLevel="1" x14ac:dyDescent="0.2">
      <c r="A26" s="384"/>
      <c r="B26" s="384"/>
      <c r="C26" s="60"/>
      <c r="D26" s="63">
        <f t="shared" si="207"/>
        <v>0</v>
      </c>
      <c r="E26" s="60"/>
      <c r="F26" s="63">
        <f t="shared" si="207"/>
        <v>0</v>
      </c>
      <c r="G26" s="60"/>
      <c r="H26" s="63">
        <f t="shared" si="207"/>
        <v>0</v>
      </c>
      <c r="I26" s="60"/>
      <c r="J26" s="63">
        <f t="shared" si="207"/>
        <v>0</v>
      </c>
      <c r="K26" s="60"/>
      <c r="L26" s="63">
        <f t="shared" si="207"/>
        <v>0</v>
      </c>
      <c r="M26" s="60"/>
      <c r="N26" s="63">
        <f t="shared" si="207"/>
        <v>0</v>
      </c>
      <c r="O26" s="60"/>
      <c r="P26" s="63">
        <f t="shared" si="207"/>
        <v>0</v>
      </c>
      <c r="Q26" s="60"/>
      <c r="R26" s="63">
        <f t="shared" si="207"/>
        <v>0</v>
      </c>
      <c r="S26" s="60"/>
      <c r="T26" s="63">
        <f t="shared" si="207"/>
        <v>0</v>
      </c>
      <c r="U26" s="60"/>
      <c r="V26" s="63">
        <f t="shared" si="207"/>
        <v>0</v>
      </c>
      <c r="W26" s="60"/>
      <c r="X26" s="63">
        <f t="shared" si="207"/>
        <v>0</v>
      </c>
      <c r="Y26" s="60"/>
      <c r="Z26" s="63">
        <f t="shared" si="207"/>
        <v>0</v>
      </c>
      <c r="AA26" s="60">
        <f t="shared" ref="AA26:AA35" si="225">C26+E26+G26+I26+K26+M26+O26+Q26+S26+U26+W26+Y26</f>
        <v>0</v>
      </c>
      <c r="AB26" s="63">
        <f t="shared" si="208"/>
        <v>0</v>
      </c>
      <c r="AC26" s="253"/>
      <c r="AD26" s="8"/>
      <c r="AE26" s="14"/>
      <c r="AF26" s="8"/>
      <c r="AG26" s="14"/>
      <c r="AH26" s="22"/>
      <c r="AI26" s="282"/>
      <c r="AJ26" s="128">
        <f t="shared" si="209"/>
        <v>0</v>
      </c>
      <c r="AK26" s="128">
        <f t="shared" si="210"/>
        <v>0</v>
      </c>
      <c r="AL26" s="60"/>
      <c r="AM26" s="63">
        <f t="shared" si="211"/>
        <v>0</v>
      </c>
      <c r="AN26" s="60"/>
      <c r="AO26" s="63">
        <f t="shared" si="211"/>
        <v>0</v>
      </c>
      <c r="AP26" s="60"/>
      <c r="AQ26" s="63">
        <f t="shared" si="211"/>
        <v>0</v>
      </c>
      <c r="AR26" s="60"/>
      <c r="AS26" s="63">
        <f t="shared" si="211"/>
        <v>0</v>
      </c>
      <c r="AT26" s="60"/>
      <c r="AU26" s="63">
        <f t="shared" si="211"/>
        <v>0</v>
      </c>
      <c r="AV26" s="60"/>
      <c r="AW26" s="63">
        <f t="shared" si="211"/>
        <v>0</v>
      </c>
      <c r="AX26" s="60"/>
      <c r="AY26" s="63">
        <f t="shared" si="211"/>
        <v>0</v>
      </c>
      <c r="AZ26" s="60"/>
      <c r="BA26" s="63">
        <f t="shared" si="211"/>
        <v>0</v>
      </c>
      <c r="BB26" s="60"/>
      <c r="BC26" s="63">
        <f t="shared" si="211"/>
        <v>0</v>
      </c>
      <c r="BD26" s="60"/>
      <c r="BE26" s="63">
        <f t="shared" si="211"/>
        <v>0</v>
      </c>
      <c r="BF26" s="60"/>
      <c r="BG26" s="63">
        <f t="shared" si="211"/>
        <v>0</v>
      </c>
      <c r="BH26" s="60"/>
      <c r="BI26" s="63">
        <f t="shared" si="211"/>
        <v>0</v>
      </c>
      <c r="BJ26" s="60">
        <f t="shared" ref="BJ26:BJ35" si="226">AL26+AN26+AP26+AR26+AT26+AV26+AX26+AZ26+BB26+BD26+BF26+BH26</f>
        <v>0</v>
      </c>
      <c r="BK26" s="63">
        <f t="shared" si="212"/>
        <v>0</v>
      </c>
      <c r="BL26" s="253"/>
      <c r="BM26" s="8"/>
      <c r="BN26" s="14"/>
      <c r="BO26" s="8"/>
      <c r="BP26" s="14"/>
      <c r="BQ26" s="22"/>
      <c r="BR26" s="282"/>
      <c r="BS26" s="128">
        <f t="shared" si="213"/>
        <v>0</v>
      </c>
      <c r="BT26" s="128">
        <f t="shared" si="214"/>
        <v>0</v>
      </c>
      <c r="BU26" s="60"/>
      <c r="BV26" s="63">
        <f t="shared" si="215"/>
        <v>0</v>
      </c>
      <c r="BW26" s="60"/>
      <c r="BX26" s="63">
        <f t="shared" si="215"/>
        <v>0</v>
      </c>
      <c r="BY26" s="60"/>
      <c r="BZ26" s="63">
        <f t="shared" si="215"/>
        <v>0</v>
      </c>
      <c r="CA26" s="60"/>
      <c r="CB26" s="63">
        <f t="shared" si="215"/>
        <v>0</v>
      </c>
      <c r="CC26" s="60"/>
      <c r="CD26" s="63">
        <f t="shared" si="215"/>
        <v>0</v>
      </c>
      <c r="CE26" s="60"/>
      <c r="CF26" s="63">
        <f t="shared" si="215"/>
        <v>0</v>
      </c>
      <c r="CG26" s="60"/>
      <c r="CH26" s="63">
        <f t="shared" si="215"/>
        <v>0</v>
      </c>
      <c r="CI26" s="60"/>
      <c r="CJ26" s="63">
        <f t="shared" si="215"/>
        <v>0</v>
      </c>
      <c r="CK26" s="60"/>
      <c r="CL26" s="63">
        <f t="shared" si="215"/>
        <v>0</v>
      </c>
      <c r="CM26" s="60"/>
      <c r="CN26" s="63">
        <f t="shared" si="215"/>
        <v>0</v>
      </c>
      <c r="CO26" s="60"/>
      <c r="CP26" s="63">
        <f t="shared" si="215"/>
        <v>0</v>
      </c>
      <c r="CQ26" s="60"/>
      <c r="CR26" s="63">
        <f t="shared" si="215"/>
        <v>0</v>
      </c>
      <c r="CS26" s="60">
        <f t="shared" ref="CS26:CS35" si="227">BU26+BW26+BY26+CA26+CC26+CE26+CG26+CI26+CK26+CM26+CO26+CQ26</f>
        <v>0</v>
      </c>
      <c r="CT26" s="63">
        <f t="shared" si="216"/>
        <v>0</v>
      </c>
      <c r="CU26" s="253"/>
      <c r="CV26" s="8"/>
      <c r="CW26" s="14"/>
      <c r="CX26" s="8"/>
      <c r="CY26" s="14"/>
      <c r="CZ26" s="22"/>
      <c r="DA26" s="282"/>
      <c r="DB26" s="128">
        <f t="shared" si="217"/>
        <v>0</v>
      </c>
      <c r="DC26" s="128">
        <f t="shared" si="218"/>
        <v>0</v>
      </c>
      <c r="DD26" s="60"/>
      <c r="DE26" s="63">
        <f t="shared" si="219"/>
        <v>0</v>
      </c>
      <c r="DF26" s="60"/>
      <c r="DG26" s="63">
        <f t="shared" si="219"/>
        <v>0</v>
      </c>
      <c r="DH26" s="60"/>
      <c r="DI26" s="63">
        <f t="shared" si="219"/>
        <v>0</v>
      </c>
      <c r="DJ26" s="60"/>
      <c r="DK26" s="63">
        <f t="shared" si="219"/>
        <v>0</v>
      </c>
      <c r="DL26" s="60"/>
      <c r="DM26" s="63">
        <f t="shared" si="219"/>
        <v>0</v>
      </c>
      <c r="DN26" s="60"/>
      <c r="DO26" s="63">
        <f t="shared" si="219"/>
        <v>0</v>
      </c>
      <c r="DP26" s="60"/>
      <c r="DQ26" s="63">
        <f t="shared" si="219"/>
        <v>0</v>
      </c>
      <c r="DR26" s="60"/>
      <c r="DS26" s="63">
        <f t="shared" si="219"/>
        <v>0</v>
      </c>
      <c r="DT26" s="60"/>
      <c r="DU26" s="63">
        <f t="shared" si="219"/>
        <v>0</v>
      </c>
      <c r="DV26" s="60"/>
      <c r="DW26" s="63">
        <f t="shared" si="219"/>
        <v>0</v>
      </c>
      <c r="DX26" s="60"/>
      <c r="DY26" s="63">
        <f t="shared" si="219"/>
        <v>0</v>
      </c>
      <c r="DZ26" s="60"/>
      <c r="EA26" s="63">
        <f t="shared" si="219"/>
        <v>0</v>
      </c>
      <c r="EB26" s="60">
        <f t="shared" ref="EB26:EB35" si="228">DD26+DF26+DH26+DJ26+DL26+DN26+DP26+DR26+DT26+DV26+DX26+DZ26</f>
        <v>0</v>
      </c>
      <c r="EC26" s="63">
        <f t="shared" si="220"/>
        <v>0</v>
      </c>
      <c r="ED26" s="253"/>
      <c r="EE26" s="8"/>
      <c r="EF26" s="14"/>
      <c r="EG26" s="8"/>
      <c r="EH26" s="14"/>
      <c r="EI26" s="22"/>
      <c r="EJ26" s="282"/>
      <c r="EK26" s="128">
        <f t="shared" si="221"/>
        <v>0</v>
      </c>
      <c r="EL26" s="128">
        <f t="shared" si="222"/>
        <v>0</v>
      </c>
      <c r="EM26" s="60"/>
      <c r="EN26" s="63">
        <f t="shared" si="223"/>
        <v>0</v>
      </c>
      <c r="EO26" s="60"/>
      <c r="EP26" s="63">
        <f t="shared" si="223"/>
        <v>0</v>
      </c>
      <c r="EQ26" s="60"/>
      <c r="ER26" s="63">
        <f t="shared" si="223"/>
        <v>0</v>
      </c>
      <c r="ES26" s="60"/>
      <c r="ET26" s="63">
        <f t="shared" si="223"/>
        <v>0</v>
      </c>
      <c r="EU26" s="60"/>
      <c r="EV26" s="63">
        <f t="shared" si="223"/>
        <v>0</v>
      </c>
      <c r="EW26" s="60"/>
      <c r="EX26" s="63">
        <f t="shared" si="223"/>
        <v>0</v>
      </c>
      <c r="EY26" s="60"/>
      <c r="EZ26" s="63">
        <f t="shared" si="223"/>
        <v>0</v>
      </c>
      <c r="FA26" s="60"/>
      <c r="FB26" s="63">
        <f t="shared" si="223"/>
        <v>0</v>
      </c>
      <c r="FC26" s="60"/>
      <c r="FD26" s="63">
        <f t="shared" si="223"/>
        <v>0</v>
      </c>
      <c r="FE26" s="60"/>
      <c r="FF26" s="63">
        <f t="shared" si="223"/>
        <v>0</v>
      </c>
      <c r="FG26" s="60"/>
      <c r="FH26" s="63">
        <f t="shared" si="223"/>
        <v>0</v>
      </c>
      <c r="FI26" s="60"/>
      <c r="FJ26" s="63">
        <f t="shared" si="223"/>
        <v>0</v>
      </c>
      <c r="FK26" s="60">
        <f t="shared" ref="FK26:FK35" si="229">EM26+EO26+EQ26+ES26+EU26+EW26+EY26+FA26+FC26+FE26+FG26+FI26</f>
        <v>0</v>
      </c>
      <c r="FL26" s="63">
        <f t="shared" si="224"/>
        <v>0</v>
      </c>
      <c r="FM26" s="253"/>
      <c r="FN26" s="8"/>
      <c r="FO26" s="14"/>
      <c r="FP26" s="8"/>
      <c r="FQ26" s="14"/>
      <c r="FR26" s="22"/>
      <c r="FS26" s="282"/>
    </row>
    <row r="27" spans="1:175" hidden="1" outlineLevel="1" x14ac:dyDescent="0.2">
      <c r="A27" s="384"/>
      <c r="B27" s="385"/>
      <c r="C27" s="60"/>
      <c r="D27" s="63">
        <f t="shared" si="207"/>
        <v>0</v>
      </c>
      <c r="E27" s="60"/>
      <c r="F27" s="63">
        <f t="shared" si="207"/>
        <v>0</v>
      </c>
      <c r="G27" s="60"/>
      <c r="H27" s="63">
        <f t="shared" si="207"/>
        <v>0</v>
      </c>
      <c r="I27" s="60"/>
      <c r="J27" s="63">
        <f t="shared" si="207"/>
        <v>0</v>
      </c>
      <c r="K27" s="60"/>
      <c r="L27" s="63">
        <f t="shared" si="207"/>
        <v>0</v>
      </c>
      <c r="M27" s="60"/>
      <c r="N27" s="63">
        <f t="shared" si="207"/>
        <v>0</v>
      </c>
      <c r="O27" s="60"/>
      <c r="P27" s="63">
        <f t="shared" si="207"/>
        <v>0</v>
      </c>
      <c r="Q27" s="60"/>
      <c r="R27" s="63">
        <f t="shared" si="207"/>
        <v>0</v>
      </c>
      <c r="S27" s="60"/>
      <c r="T27" s="63">
        <f t="shared" si="207"/>
        <v>0</v>
      </c>
      <c r="U27" s="60"/>
      <c r="V27" s="63">
        <f t="shared" si="207"/>
        <v>0</v>
      </c>
      <c r="W27" s="60"/>
      <c r="X27" s="63">
        <f t="shared" si="207"/>
        <v>0</v>
      </c>
      <c r="Y27" s="60"/>
      <c r="Z27" s="63">
        <f t="shared" si="207"/>
        <v>0</v>
      </c>
      <c r="AA27" s="60">
        <f t="shared" si="225"/>
        <v>0</v>
      </c>
      <c r="AB27" s="63">
        <f t="shared" si="208"/>
        <v>0</v>
      </c>
      <c r="AC27" s="253"/>
      <c r="AD27" s="8"/>
      <c r="AE27" s="22"/>
      <c r="AF27" s="8"/>
      <c r="AG27" s="14"/>
      <c r="AH27" s="22"/>
      <c r="AI27" s="282"/>
      <c r="AJ27" s="128">
        <f t="shared" si="209"/>
        <v>0</v>
      </c>
      <c r="AK27" s="128">
        <f t="shared" si="210"/>
        <v>0</v>
      </c>
      <c r="AL27" s="60"/>
      <c r="AM27" s="63">
        <f t="shared" si="211"/>
        <v>0</v>
      </c>
      <c r="AN27" s="60"/>
      <c r="AO27" s="63">
        <f t="shared" si="211"/>
        <v>0</v>
      </c>
      <c r="AP27" s="60"/>
      <c r="AQ27" s="63">
        <f t="shared" si="211"/>
        <v>0</v>
      </c>
      <c r="AR27" s="60"/>
      <c r="AS27" s="63">
        <f t="shared" si="211"/>
        <v>0</v>
      </c>
      <c r="AT27" s="60"/>
      <c r="AU27" s="63">
        <f t="shared" si="211"/>
        <v>0</v>
      </c>
      <c r="AV27" s="60"/>
      <c r="AW27" s="63">
        <f t="shared" si="211"/>
        <v>0</v>
      </c>
      <c r="AX27" s="60"/>
      <c r="AY27" s="63">
        <f t="shared" si="211"/>
        <v>0</v>
      </c>
      <c r="AZ27" s="60"/>
      <c r="BA27" s="63">
        <f t="shared" si="211"/>
        <v>0</v>
      </c>
      <c r="BB27" s="60"/>
      <c r="BC27" s="63">
        <f t="shared" si="211"/>
        <v>0</v>
      </c>
      <c r="BD27" s="60"/>
      <c r="BE27" s="63">
        <f t="shared" si="211"/>
        <v>0</v>
      </c>
      <c r="BF27" s="60"/>
      <c r="BG27" s="63">
        <f t="shared" si="211"/>
        <v>0</v>
      </c>
      <c r="BH27" s="60"/>
      <c r="BI27" s="63">
        <f t="shared" si="211"/>
        <v>0</v>
      </c>
      <c r="BJ27" s="60">
        <f t="shared" si="226"/>
        <v>0</v>
      </c>
      <c r="BK27" s="63">
        <f t="shared" si="212"/>
        <v>0</v>
      </c>
      <c r="BL27" s="253"/>
      <c r="BM27" s="8"/>
      <c r="BN27" s="22"/>
      <c r="BO27" s="8"/>
      <c r="BP27" s="14"/>
      <c r="BQ27" s="22"/>
      <c r="BR27" s="282"/>
      <c r="BS27" s="128">
        <f t="shared" si="213"/>
        <v>0</v>
      </c>
      <c r="BT27" s="128">
        <f t="shared" si="214"/>
        <v>0</v>
      </c>
      <c r="BU27" s="60"/>
      <c r="BV27" s="63">
        <f t="shared" si="215"/>
        <v>0</v>
      </c>
      <c r="BW27" s="60"/>
      <c r="BX27" s="63">
        <f t="shared" si="215"/>
        <v>0</v>
      </c>
      <c r="BY27" s="60"/>
      <c r="BZ27" s="63">
        <f t="shared" si="215"/>
        <v>0</v>
      </c>
      <c r="CA27" s="60"/>
      <c r="CB27" s="63">
        <f t="shared" si="215"/>
        <v>0</v>
      </c>
      <c r="CC27" s="60"/>
      <c r="CD27" s="63">
        <f t="shared" si="215"/>
        <v>0</v>
      </c>
      <c r="CE27" s="60"/>
      <c r="CF27" s="63">
        <f t="shared" si="215"/>
        <v>0</v>
      </c>
      <c r="CG27" s="60"/>
      <c r="CH27" s="63">
        <f t="shared" si="215"/>
        <v>0</v>
      </c>
      <c r="CI27" s="60"/>
      <c r="CJ27" s="63">
        <f t="shared" si="215"/>
        <v>0</v>
      </c>
      <c r="CK27" s="60"/>
      <c r="CL27" s="63">
        <f t="shared" si="215"/>
        <v>0</v>
      </c>
      <c r="CM27" s="60"/>
      <c r="CN27" s="63">
        <f t="shared" si="215"/>
        <v>0</v>
      </c>
      <c r="CO27" s="60"/>
      <c r="CP27" s="63">
        <f t="shared" si="215"/>
        <v>0</v>
      </c>
      <c r="CQ27" s="60"/>
      <c r="CR27" s="63">
        <f t="shared" si="215"/>
        <v>0</v>
      </c>
      <c r="CS27" s="60">
        <f t="shared" si="227"/>
        <v>0</v>
      </c>
      <c r="CT27" s="63">
        <f t="shared" si="216"/>
        <v>0</v>
      </c>
      <c r="CU27" s="253"/>
      <c r="CV27" s="8"/>
      <c r="CW27" s="22"/>
      <c r="CX27" s="8"/>
      <c r="CY27" s="14"/>
      <c r="CZ27" s="22"/>
      <c r="DA27" s="282"/>
      <c r="DB27" s="128">
        <f t="shared" si="217"/>
        <v>0</v>
      </c>
      <c r="DC27" s="128">
        <f t="shared" si="218"/>
        <v>0</v>
      </c>
      <c r="DD27" s="60"/>
      <c r="DE27" s="63">
        <f t="shared" si="219"/>
        <v>0</v>
      </c>
      <c r="DF27" s="60"/>
      <c r="DG27" s="63">
        <f t="shared" si="219"/>
        <v>0</v>
      </c>
      <c r="DH27" s="60"/>
      <c r="DI27" s="63">
        <f t="shared" si="219"/>
        <v>0</v>
      </c>
      <c r="DJ27" s="60"/>
      <c r="DK27" s="63">
        <f t="shared" si="219"/>
        <v>0</v>
      </c>
      <c r="DL27" s="60"/>
      <c r="DM27" s="63">
        <f t="shared" si="219"/>
        <v>0</v>
      </c>
      <c r="DN27" s="60"/>
      <c r="DO27" s="63">
        <f t="shared" si="219"/>
        <v>0</v>
      </c>
      <c r="DP27" s="60"/>
      <c r="DQ27" s="63">
        <f t="shared" si="219"/>
        <v>0</v>
      </c>
      <c r="DR27" s="60"/>
      <c r="DS27" s="63">
        <f t="shared" si="219"/>
        <v>0</v>
      </c>
      <c r="DT27" s="60"/>
      <c r="DU27" s="63">
        <f t="shared" si="219"/>
        <v>0</v>
      </c>
      <c r="DV27" s="60"/>
      <c r="DW27" s="63">
        <f t="shared" si="219"/>
        <v>0</v>
      </c>
      <c r="DX27" s="60"/>
      <c r="DY27" s="63">
        <f t="shared" si="219"/>
        <v>0</v>
      </c>
      <c r="DZ27" s="60"/>
      <c r="EA27" s="63">
        <f t="shared" si="219"/>
        <v>0</v>
      </c>
      <c r="EB27" s="60">
        <f t="shared" si="228"/>
        <v>0</v>
      </c>
      <c r="EC27" s="63">
        <f t="shared" si="220"/>
        <v>0</v>
      </c>
      <c r="ED27" s="253"/>
      <c r="EE27" s="8"/>
      <c r="EF27" s="22"/>
      <c r="EG27" s="8"/>
      <c r="EH27" s="14"/>
      <c r="EI27" s="22"/>
      <c r="EJ27" s="282"/>
      <c r="EK27" s="128">
        <f t="shared" si="221"/>
        <v>0</v>
      </c>
      <c r="EL27" s="128">
        <f t="shared" si="222"/>
        <v>0</v>
      </c>
      <c r="EM27" s="60"/>
      <c r="EN27" s="63">
        <f t="shared" si="223"/>
        <v>0</v>
      </c>
      <c r="EO27" s="60"/>
      <c r="EP27" s="63">
        <f t="shared" si="223"/>
        <v>0</v>
      </c>
      <c r="EQ27" s="60"/>
      <c r="ER27" s="63">
        <f t="shared" si="223"/>
        <v>0</v>
      </c>
      <c r="ES27" s="60"/>
      <c r="ET27" s="63">
        <f t="shared" si="223"/>
        <v>0</v>
      </c>
      <c r="EU27" s="60"/>
      <c r="EV27" s="63">
        <f t="shared" si="223"/>
        <v>0</v>
      </c>
      <c r="EW27" s="60"/>
      <c r="EX27" s="63">
        <f t="shared" si="223"/>
        <v>0</v>
      </c>
      <c r="EY27" s="60"/>
      <c r="EZ27" s="63">
        <f t="shared" si="223"/>
        <v>0</v>
      </c>
      <c r="FA27" s="60"/>
      <c r="FB27" s="63">
        <f t="shared" si="223"/>
        <v>0</v>
      </c>
      <c r="FC27" s="60"/>
      <c r="FD27" s="63">
        <f t="shared" si="223"/>
        <v>0</v>
      </c>
      <c r="FE27" s="60"/>
      <c r="FF27" s="63">
        <f t="shared" si="223"/>
        <v>0</v>
      </c>
      <c r="FG27" s="60"/>
      <c r="FH27" s="63">
        <f t="shared" si="223"/>
        <v>0</v>
      </c>
      <c r="FI27" s="60"/>
      <c r="FJ27" s="63">
        <f t="shared" si="223"/>
        <v>0</v>
      </c>
      <c r="FK27" s="60">
        <f t="shared" si="229"/>
        <v>0</v>
      </c>
      <c r="FL27" s="63">
        <f t="shared" si="224"/>
        <v>0</v>
      </c>
      <c r="FM27" s="253"/>
      <c r="FN27" s="8"/>
      <c r="FO27" s="22"/>
      <c r="FP27" s="8"/>
      <c r="FQ27" s="14"/>
      <c r="FR27" s="22"/>
      <c r="FS27" s="282"/>
    </row>
    <row r="28" spans="1:175" hidden="1" outlineLevel="1" x14ac:dyDescent="0.2">
      <c r="A28" s="384"/>
      <c r="B28" s="385"/>
      <c r="C28" s="60"/>
      <c r="D28" s="63">
        <f t="shared" si="207"/>
        <v>0</v>
      </c>
      <c r="E28" s="60"/>
      <c r="F28" s="63">
        <f t="shared" si="207"/>
        <v>0</v>
      </c>
      <c r="G28" s="60"/>
      <c r="H28" s="63">
        <f t="shared" si="207"/>
        <v>0</v>
      </c>
      <c r="I28" s="60"/>
      <c r="J28" s="63">
        <f t="shared" si="207"/>
        <v>0</v>
      </c>
      <c r="K28" s="60"/>
      <c r="L28" s="63">
        <f t="shared" si="207"/>
        <v>0</v>
      </c>
      <c r="M28" s="60"/>
      <c r="N28" s="63">
        <f t="shared" si="207"/>
        <v>0</v>
      </c>
      <c r="O28" s="60"/>
      <c r="P28" s="63">
        <f t="shared" si="207"/>
        <v>0</v>
      </c>
      <c r="Q28" s="60"/>
      <c r="R28" s="63">
        <f t="shared" si="207"/>
        <v>0</v>
      </c>
      <c r="S28" s="60"/>
      <c r="T28" s="63">
        <f t="shared" si="207"/>
        <v>0</v>
      </c>
      <c r="U28" s="60"/>
      <c r="V28" s="63">
        <f t="shared" si="207"/>
        <v>0</v>
      </c>
      <c r="W28" s="60"/>
      <c r="X28" s="63">
        <f t="shared" si="207"/>
        <v>0</v>
      </c>
      <c r="Y28" s="60"/>
      <c r="Z28" s="63">
        <f t="shared" si="207"/>
        <v>0</v>
      </c>
      <c r="AA28" s="60">
        <f t="shared" si="225"/>
        <v>0</v>
      </c>
      <c r="AB28" s="63">
        <f t="shared" si="208"/>
        <v>0</v>
      </c>
      <c r="AC28" s="253"/>
      <c r="AD28" s="8"/>
      <c r="AE28" s="22"/>
      <c r="AF28" s="8"/>
      <c r="AG28" s="14"/>
      <c r="AH28" s="22"/>
      <c r="AI28" s="282"/>
      <c r="AJ28" s="128">
        <f t="shared" si="209"/>
        <v>0</v>
      </c>
      <c r="AK28" s="128">
        <f t="shared" si="210"/>
        <v>0</v>
      </c>
      <c r="AL28" s="60"/>
      <c r="AM28" s="63">
        <f t="shared" si="211"/>
        <v>0</v>
      </c>
      <c r="AN28" s="60"/>
      <c r="AO28" s="63">
        <f t="shared" si="211"/>
        <v>0</v>
      </c>
      <c r="AP28" s="60"/>
      <c r="AQ28" s="63">
        <f t="shared" si="211"/>
        <v>0</v>
      </c>
      <c r="AR28" s="60"/>
      <c r="AS28" s="63">
        <f t="shared" si="211"/>
        <v>0</v>
      </c>
      <c r="AT28" s="60"/>
      <c r="AU28" s="63">
        <f t="shared" si="211"/>
        <v>0</v>
      </c>
      <c r="AV28" s="60"/>
      <c r="AW28" s="63">
        <f t="shared" si="211"/>
        <v>0</v>
      </c>
      <c r="AX28" s="60"/>
      <c r="AY28" s="63">
        <f t="shared" si="211"/>
        <v>0</v>
      </c>
      <c r="AZ28" s="60"/>
      <c r="BA28" s="63">
        <f t="shared" si="211"/>
        <v>0</v>
      </c>
      <c r="BB28" s="60"/>
      <c r="BC28" s="63">
        <f t="shared" si="211"/>
        <v>0</v>
      </c>
      <c r="BD28" s="60"/>
      <c r="BE28" s="63">
        <f t="shared" si="211"/>
        <v>0</v>
      </c>
      <c r="BF28" s="60"/>
      <c r="BG28" s="63">
        <f t="shared" si="211"/>
        <v>0</v>
      </c>
      <c r="BH28" s="60"/>
      <c r="BI28" s="63">
        <f t="shared" si="211"/>
        <v>0</v>
      </c>
      <c r="BJ28" s="60">
        <f t="shared" si="226"/>
        <v>0</v>
      </c>
      <c r="BK28" s="63">
        <f t="shared" si="212"/>
        <v>0</v>
      </c>
      <c r="BL28" s="253"/>
      <c r="BM28" s="8"/>
      <c r="BN28" s="22"/>
      <c r="BO28" s="8"/>
      <c r="BP28" s="14"/>
      <c r="BQ28" s="22"/>
      <c r="BR28" s="282"/>
      <c r="BS28" s="128">
        <f t="shared" si="213"/>
        <v>0</v>
      </c>
      <c r="BT28" s="128">
        <f t="shared" si="214"/>
        <v>0</v>
      </c>
      <c r="BU28" s="60"/>
      <c r="BV28" s="63">
        <f t="shared" si="215"/>
        <v>0</v>
      </c>
      <c r="BW28" s="60"/>
      <c r="BX28" s="63">
        <f t="shared" si="215"/>
        <v>0</v>
      </c>
      <c r="BY28" s="60"/>
      <c r="BZ28" s="63">
        <f t="shared" si="215"/>
        <v>0</v>
      </c>
      <c r="CA28" s="60"/>
      <c r="CB28" s="63">
        <f t="shared" si="215"/>
        <v>0</v>
      </c>
      <c r="CC28" s="60"/>
      <c r="CD28" s="63">
        <f t="shared" si="215"/>
        <v>0</v>
      </c>
      <c r="CE28" s="60"/>
      <c r="CF28" s="63">
        <f t="shared" si="215"/>
        <v>0</v>
      </c>
      <c r="CG28" s="60"/>
      <c r="CH28" s="63">
        <f t="shared" si="215"/>
        <v>0</v>
      </c>
      <c r="CI28" s="60"/>
      <c r="CJ28" s="63">
        <f t="shared" si="215"/>
        <v>0</v>
      </c>
      <c r="CK28" s="60"/>
      <c r="CL28" s="63">
        <f t="shared" si="215"/>
        <v>0</v>
      </c>
      <c r="CM28" s="60"/>
      <c r="CN28" s="63">
        <f t="shared" si="215"/>
        <v>0</v>
      </c>
      <c r="CO28" s="60"/>
      <c r="CP28" s="63">
        <f t="shared" si="215"/>
        <v>0</v>
      </c>
      <c r="CQ28" s="60"/>
      <c r="CR28" s="63">
        <f t="shared" si="215"/>
        <v>0</v>
      </c>
      <c r="CS28" s="60">
        <f t="shared" si="227"/>
        <v>0</v>
      </c>
      <c r="CT28" s="63">
        <f t="shared" si="216"/>
        <v>0</v>
      </c>
      <c r="CU28" s="253"/>
      <c r="CV28" s="8"/>
      <c r="CW28" s="22"/>
      <c r="CX28" s="8"/>
      <c r="CY28" s="14"/>
      <c r="CZ28" s="22"/>
      <c r="DA28" s="282"/>
      <c r="DB28" s="128">
        <f t="shared" si="217"/>
        <v>0</v>
      </c>
      <c r="DC28" s="128">
        <f t="shared" si="218"/>
        <v>0</v>
      </c>
      <c r="DD28" s="60"/>
      <c r="DE28" s="63">
        <f t="shared" si="219"/>
        <v>0</v>
      </c>
      <c r="DF28" s="60"/>
      <c r="DG28" s="63">
        <f t="shared" si="219"/>
        <v>0</v>
      </c>
      <c r="DH28" s="60"/>
      <c r="DI28" s="63">
        <f t="shared" si="219"/>
        <v>0</v>
      </c>
      <c r="DJ28" s="60"/>
      <c r="DK28" s="63">
        <f t="shared" si="219"/>
        <v>0</v>
      </c>
      <c r="DL28" s="60"/>
      <c r="DM28" s="63">
        <f t="shared" si="219"/>
        <v>0</v>
      </c>
      <c r="DN28" s="60"/>
      <c r="DO28" s="63">
        <f t="shared" si="219"/>
        <v>0</v>
      </c>
      <c r="DP28" s="60"/>
      <c r="DQ28" s="63">
        <f t="shared" si="219"/>
        <v>0</v>
      </c>
      <c r="DR28" s="60"/>
      <c r="DS28" s="63">
        <f t="shared" si="219"/>
        <v>0</v>
      </c>
      <c r="DT28" s="60"/>
      <c r="DU28" s="63">
        <f t="shared" si="219"/>
        <v>0</v>
      </c>
      <c r="DV28" s="60"/>
      <c r="DW28" s="63">
        <f t="shared" si="219"/>
        <v>0</v>
      </c>
      <c r="DX28" s="60"/>
      <c r="DY28" s="63">
        <f t="shared" si="219"/>
        <v>0</v>
      </c>
      <c r="DZ28" s="60"/>
      <c r="EA28" s="63">
        <f t="shared" si="219"/>
        <v>0</v>
      </c>
      <c r="EB28" s="60">
        <f t="shared" si="228"/>
        <v>0</v>
      </c>
      <c r="EC28" s="63">
        <f t="shared" si="220"/>
        <v>0</v>
      </c>
      <c r="ED28" s="253"/>
      <c r="EE28" s="8"/>
      <c r="EF28" s="22"/>
      <c r="EG28" s="8"/>
      <c r="EH28" s="14"/>
      <c r="EI28" s="22"/>
      <c r="EJ28" s="282"/>
      <c r="EK28" s="128">
        <f t="shared" si="221"/>
        <v>0</v>
      </c>
      <c r="EL28" s="128">
        <f t="shared" si="222"/>
        <v>0</v>
      </c>
      <c r="EM28" s="60"/>
      <c r="EN28" s="63">
        <f t="shared" si="223"/>
        <v>0</v>
      </c>
      <c r="EO28" s="60"/>
      <c r="EP28" s="63">
        <f t="shared" si="223"/>
        <v>0</v>
      </c>
      <c r="EQ28" s="60"/>
      <c r="ER28" s="63">
        <f t="shared" si="223"/>
        <v>0</v>
      </c>
      <c r="ES28" s="60"/>
      <c r="ET28" s="63">
        <f t="shared" si="223"/>
        <v>0</v>
      </c>
      <c r="EU28" s="60"/>
      <c r="EV28" s="63">
        <f t="shared" si="223"/>
        <v>0</v>
      </c>
      <c r="EW28" s="60"/>
      <c r="EX28" s="63">
        <f t="shared" si="223"/>
        <v>0</v>
      </c>
      <c r="EY28" s="60"/>
      <c r="EZ28" s="63">
        <f t="shared" si="223"/>
        <v>0</v>
      </c>
      <c r="FA28" s="60"/>
      <c r="FB28" s="63">
        <f t="shared" si="223"/>
        <v>0</v>
      </c>
      <c r="FC28" s="60"/>
      <c r="FD28" s="63">
        <f t="shared" si="223"/>
        <v>0</v>
      </c>
      <c r="FE28" s="60"/>
      <c r="FF28" s="63">
        <f t="shared" si="223"/>
        <v>0</v>
      </c>
      <c r="FG28" s="60"/>
      <c r="FH28" s="63">
        <f t="shared" si="223"/>
        <v>0</v>
      </c>
      <c r="FI28" s="60"/>
      <c r="FJ28" s="63">
        <f t="shared" si="223"/>
        <v>0</v>
      </c>
      <c r="FK28" s="60">
        <f t="shared" si="229"/>
        <v>0</v>
      </c>
      <c r="FL28" s="63">
        <f t="shared" si="224"/>
        <v>0</v>
      </c>
      <c r="FM28" s="253"/>
      <c r="FN28" s="8"/>
      <c r="FO28" s="22"/>
      <c r="FP28" s="8"/>
      <c r="FQ28" s="14"/>
      <c r="FR28" s="22"/>
      <c r="FS28" s="282"/>
    </row>
    <row r="29" spans="1:175" hidden="1" outlineLevel="1" x14ac:dyDescent="0.2">
      <c r="A29" s="384"/>
      <c r="B29" s="385"/>
      <c r="C29" s="60"/>
      <c r="D29" s="63">
        <f t="shared" si="207"/>
        <v>0</v>
      </c>
      <c r="E29" s="60"/>
      <c r="F29" s="63">
        <f t="shared" si="207"/>
        <v>0</v>
      </c>
      <c r="G29" s="60"/>
      <c r="H29" s="63">
        <f t="shared" si="207"/>
        <v>0</v>
      </c>
      <c r="I29" s="60"/>
      <c r="J29" s="63">
        <f t="shared" si="207"/>
        <v>0</v>
      </c>
      <c r="K29" s="60"/>
      <c r="L29" s="63">
        <f t="shared" si="207"/>
        <v>0</v>
      </c>
      <c r="M29" s="60"/>
      <c r="N29" s="63">
        <f t="shared" si="207"/>
        <v>0</v>
      </c>
      <c r="O29" s="60"/>
      <c r="P29" s="63">
        <f t="shared" si="207"/>
        <v>0</v>
      </c>
      <c r="Q29" s="60"/>
      <c r="R29" s="63">
        <f t="shared" si="207"/>
        <v>0</v>
      </c>
      <c r="S29" s="60"/>
      <c r="T29" s="63">
        <f t="shared" si="207"/>
        <v>0</v>
      </c>
      <c r="U29" s="60"/>
      <c r="V29" s="63">
        <f t="shared" si="207"/>
        <v>0</v>
      </c>
      <c r="W29" s="60"/>
      <c r="X29" s="63">
        <f t="shared" si="207"/>
        <v>0</v>
      </c>
      <c r="Y29" s="60"/>
      <c r="Z29" s="63">
        <f t="shared" si="207"/>
        <v>0</v>
      </c>
      <c r="AA29" s="60">
        <f t="shared" si="225"/>
        <v>0</v>
      </c>
      <c r="AB29" s="63">
        <f t="shared" si="208"/>
        <v>0</v>
      </c>
      <c r="AC29" s="253"/>
      <c r="AD29" s="8"/>
      <c r="AE29" s="22"/>
      <c r="AF29" s="8"/>
      <c r="AG29" s="14"/>
      <c r="AH29" s="22"/>
      <c r="AI29" s="282"/>
      <c r="AJ29" s="128">
        <f t="shared" si="209"/>
        <v>0</v>
      </c>
      <c r="AK29" s="128">
        <f t="shared" si="210"/>
        <v>0</v>
      </c>
      <c r="AL29" s="60"/>
      <c r="AM29" s="63">
        <f t="shared" si="211"/>
        <v>0</v>
      </c>
      <c r="AN29" s="60"/>
      <c r="AO29" s="63">
        <f t="shared" si="211"/>
        <v>0</v>
      </c>
      <c r="AP29" s="60"/>
      <c r="AQ29" s="63">
        <f t="shared" si="211"/>
        <v>0</v>
      </c>
      <c r="AR29" s="60"/>
      <c r="AS29" s="63">
        <f t="shared" si="211"/>
        <v>0</v>
      </c>
      <c r="AT29" s="60"/>
      <c r="AU29" s="63">
        <f t="shared" si="211"/>
        <v>0</v>
      </c>
      <c r="AV29" s="60"/>
      <c r="AW29" s="63">
        <f t="shared" si="211"/>
        <v>0</v>
      </c>
      <c r="AX29" s="60"/>
      <c r="AY29" s="63">
        <f t="shared" si="211"/>
        <v>0</v>
      </c>
      <c r="AZ29" s="60"/>
      <c r="BA29" s="63">
        <f t="shared" si="211"/>
        <v>0</v>
      </c>
      <c r="BB29" s="60"/>
      <c r="BC29" s="63">
        <f t="shared" si="211"/>
        <v>0</v>
      </c>
      <c r="BD29" s="60"/>
      <c r="BE29" s="63">
        <f t="shared" si="211"/>
        <v>0</v>
      </c>
      <c r="BF29" s="60"/>
      <c r="BG29" s="63">
        <f t="shared" si="211"/>
        <v>0</v>
      </c>
      <c r="BH29" s="60"/>
      <c r="BI29" s="63">
        <f t="shared" si="211"/>
        <v>0</v>
      </c>
      <c r="BJ29" s="60">
        <f t="shared" si="226"/>
        <v>0</v>
      </c>
      <c r="BK29" s="63">
        <f t="shared" si="212"/>
        <v>0</v>
      </c>
      <c r="BL29" s="253"/>
      <c r="BM29" s="8"/>
      <c r="BN29" s="22"/>
      <c r="BO29" s="8"/>
      <c r="BP29" s="14"/>
      <c r="BQ29" s="22"/>
      <c r="BR29" s="282"/>
      <c r="BS29" s="128">
        <f t="shared" si="213"/>
        <v>0</v>
      </c>
      <c r="BT29" s="128">
        <f t="shared" si="214"/>
        <v>0</v>
      </c>
      <c r="BU29" s="60"/>
      <c r="BV29" s="63">
        <f t="shared" si="215"/>
        <v>0</v>
      </c>
      <c r="BW29" s="60"/>
      <c r="BX29" s="63">
        <f t="shared" si="215"/>
        <v>0</v>
      </c>
      <c r="BY29" s="60"/>
      <c r="BZ29" s="63">
        <f t="shared" si="215"/>
        <v>0</v>
      </c>
      <c r="CA29" s="60"/>
      <c r="CB29" s="63">
        <f t="shared" si="215"/>
        <v>0</v>
      </c>
      <c r="CC29" s="60"/>
      <c r="CD29" s="63">
        <f t="shared" si="215"/>
        <v>0</v>
      </c>
      <c r="CE29" s="60"/>
      <c r="CF29" s="63">
        <f t="shared" si="215"/>
        <v>0</v>
      </c>
      <c r="CG29" s="60"/>
      <c r="CH29" s="63">
        <f t="shared" si="215"/>
        <v>0</v>
      </c>
      <c r="CI29" s="60"/>
      <c r="CJ29" s="63">
        <f t="shared" si="215"/>
        <v>0</v>
      </c>
      <c r="CK29" s="60"/>
      <c r="CL29" s="63">
        <f t="shared" si="215"/>
        <v>0</v>
      </c>
      <c r="CM29" s="60"/>
      <c r="CN29" s="63">
        <f t="shared" si="215"/>
        <v>0</v>
      </c>
      <c r="CO29" s="60"/>
      <c r="CP29" s="63">
        <f t="shared" si="215"/>
        <v>0</v>
      </c>
      <c r="CQ29" s="60"/>
      <c r="CR29" s="63">
        <f t="shared" si="215"/>
        <v>0</v>
      </c>
      <c r="CS29" s="60">
        <f t="shared" si="227"/>
        <v>0</v>
      </c>
      <c r="CT29" s="63">
        <f t="shared" si="216"/>
        <v>0</v>
      </c>
      <c r="CU29" s="253"/>
      <c r="CV29" s="8"/>
      <c r="CW29" s="22"/>
      <c r="CX29" s="8"/>
      <c r="CY29" s="14"/>
      <c r="CZ29" s="22"/>
      <c r="DA29" s="282"/>
      <c r="DB29" s="128">
        <f t="shared" si="217"/>
        <v>0</v>
      </c>
      <c r="DC29" s="128">
        <f t="shared" si="218"/>
        <v>0</v>
      </c>
      <c r="DD29" s="60"/>
      <c r="DE29" s="63">
        <f t="shared" si="219"/>
        <v>0</v>
      </c>
      <c r="DF29" s="60"/>
      <c r="DG29" s="63">
        <f t="shared" si="219"/>
        <v>0</v>
      </c>
      <c r="DH29" s="60"/>
      <c r="DI29" s="63">
        <f t="shared" si="219"/>
        <v>0</v>
      </c>
      <c r="DJ29" s="60"/>
      <c r="DK29" s="63">
        <f t="shared" si="219"/>
        <v>0</v>
      </c>
      <c r="DL29" s="60"/>
      <c r="DM29" s="63">
        <f t="shared" si="219"/>
        <v>0</v>
      </c>
      <c r="DN29" s="60"/>
      <c r="DO29" s="63">
        <f t="shared" si="219"/>
        <v>0</v>
      </c>
      <c r="DP29" s="60"/>
      <c r="DQ29" s="63">
        <f t="shared" si="219"/>
        <v>0</v>
      </c>
      <c r="DR29" s="60"/>
      <c r="DS29" s="63">
        <f t="shared" si="219"/>
        <v>0</v>
      </c>
      <c r="DT29" s="60"/>
      <c r="DU29" s="63">
        <f t="shared" si="219"/>
        <v>0</v>
      </c>
      <c r="DV29" s="60"/>
      <c r="DW29" s="63">
        <f t="shared" si="219"/>
        <v>0</v>
      </c>
      <c r="DX29" s="60"/>
      <c r="DY29" s="63">
        <f t="shared" si="219"/>
        <v>0</v>
      </c>
      <c r="DZ29" s="60"/>
      <c r="EA29" s="63">
        <f t="shared" si="219"/>
        <v>0</v>
      </c>
      <c r="EB29" s="60">
        <f t="shared" si="228"/>
        <v>0</v>
      </c>
      <c r="EC29" s="63">
        <f t="shared" si="220"/>
        <v>0</v>
      </c>
      <c r="ED29" s="253"/>
      <c r="EE29" s="8"/>
      <c r="EF29" s="22"/>
      <c r="EG29" s="8"/>
      <c r="EH29" s="14"/>
      <c r="EI29" s="22"/>
      <c r="EJ29" s="282"/>
      <c r="EK29" s="128">
        <f t="shared" si="221"/>
        <v>0</v>
      </c>
      <c r="EL29" s="128">
        <f t="shared" si="222"/>
        <v>0</v>
      </c>
      <c r="EM29" s="60"/>
      <c r="EN29" s="63">
        <f t="shared" si="223"/>
        <v>0</v>
      </c>
      <c r="EO29" s="60"/>
      <c r="EP29" s="63">
        <f t="shared" si="223"/>
        <v>0</v>
      </c>
      <c r="EQ29" s="60"/>
      <c r="ER29" s="63">
        <f t="shared" si="223"/>
        <v>0</v>
      </c>
      <c r="ES29" s="60"/>
      <c r="ET29" s="63">
        <f t="shared" si="223"/>
        <v>0</v>
      </c>
      <c r="EU29" s="60"/>
      <c r="EV29" s="63">
        <f t="shared" si="223"/>
        <v>0</v>
      </c>
      <c r="EW29" s="60"/>
      <c r="EX29" s="63">
        <f t="shared" si="223"/>
        <v>0</v>
      </c>
      <c r="EY29" s="60"/>
      <c r="EZ29" s="63">
        <f t="shared" si="223"/>
        <v>0</v>
      </c>
      <c r="FA29" s="60"/>
      <c r="FB29" s="63">
        <f t="shared" si="223"/>
        <v>0</v>
      </c>
      <c r="FC29" s="60"/>
      <c r="FD29" s="63">
        <f t="shared" si="223"/>
        <v>0</v>
      </c>
      <c r="FE29" s="60"/>
      <c r="FF29" s="63">
        <f t="shared" si="223"/>
        <v>0</v>
      </c>
      <c r="FG29" s="60"/>
      <c r="FH29" s="63">
        <f t="shared" si="223"/>
        <v>0</v>
      </c>
      <c r="FI29" s="60"/>
      <c r="FJ29" s="63">
        <f t="shared" si="223"/>
        <v>0</v>
      </c>
      <c r="FK29" s="60">
        <f t="shared" si="229"/>
        <v>0</v>
      </c>
      <c r="FL29" s="63">
        <f t="shared" si="224"/>
        <v>0</v>
      </c>
      <c r="FM29" s="253"/>
      <c r="FN29" s="8"/>
      <c r="FO29" s="22"/>
      <c r="FP29" s="8"/>
      <c r="FQ29" s="14"/>
      <c r="FR29" s="22"/>
      <c r="FS29" s="282"/>
    </row>
    <row r="30" spans="1:175" hidden="1" outlineLevel="1" x14ac:dyDescent="0.2">
      <c r="A30" s="384"/>
      <c r="B30" s="385"/>
      <c r="C30" s="60"/>
      <c r="D30" s="63">
        <f t="shared" si="207"/>
        <v>0</v>
      </c>
      <c r="E30" s="60"/>
      <c r="F30" s="63">
        <f t="shared" si="207"/>
        <v>0</v>
      </c>
      <c r="G30" s="60"/>
      <c r="H30" s="63">
        <f t="shared" si="207"/>
        <v>0</v>
      </c>
      <c r="I30" s="60"/>
      <c r="J30" s="63">
        <f t="shared" si="207"/>
        <v>0</v>
      </c>
      <c r="K30" s="60"/>
      <c r="L30" s="63">
        <f t="shared" si="207"/>
        <v>0</v>
      </c>
      <c r="M30" s="60"/>
      <c r="N30" s="63">
        <f t="shared" si="207"/>
        <v>0</v>
      </c>
      <c r="O30" s="60"/>
      <c r="P30" s="63">
        <f t="shared" si="207"/>
        <v>0</v>
      </c>
      <c r="Q30" s="60"/>
      <c r="R30" s="63">
        <f t="shared" si="207"/>
        <v>0</v>
      </c>
      <c r="S30" s="60"/>
      <c r="T30" s="63">
        <f t="shared" si="207"/>
        <v>0</v>
      </c>
      <c r="U30" s="60"/>
      <c r="V30" s="63">
        <f t="shared" si="207"/>
        <v>0</v>
      </c>
      <c r="W30" s="60"/>
      <c r="X30" s="63">
        <f t="shared" si="207"/>
        <v>0</v>
      </c>
      <c r="Y30" s="60"/>
      <c r="Z30" s="63">
        <f t="shared" si="207"/>
        <v>0</v>
      </c>
      <c r="AA30" s="60">
        <f t="shared" si="225"/>
        <v>0</v>
      </c>
      <c r="AB30" s="63">
        <f t="shared" si="208"/>
        <v>0</v>
      </c>
      <c r="AC30" s="253"/>
      <c r="AD30" s="8"/>
      <c r="AE30" s="22"/>
      <c r="AF30" s="8"/>
      <c r="AG30" s="14"/>
      <c r="AH30" s="22"/>
      <c r="AI30" s="282"/>
      <c r="AJ30" s="128">
        <f t="shared" si="209"/>
        <v>0</v>
      </c>
      <c r="AK30" s="128">
        <f t="shared" si="210"/>
        <v>0</v>
      </c>
      <c r="AL30" s="60"/>
      <c r="AM30" s="63">
        <f t="shared" si="211"/>
        <v>0</v>
      </c>
      <c r="AN30" s="60"/>
      <c r="AO30" s="63">
        <f t="shared" si="211"/>
        <v>0</v>
      </c>
      <c r="AP30" s="60"/>
      <c r="AQ30" s="63">
        <f t="shared" si="211"/>
        <v>0</v>
      </c>
      <c r="AR30" s="60"/>
      <c r="AS30" s="63">
        <f t="shared" si="211"/>
        <v>0</v>
      </c>
      <c r="AT30" s="60"/>
      <c r="AU30" s="63">
        <f t="shared" si="211"/>
        <v>0</v>
      </c>
      <c r="AV30" s="60"/>
      <c r="AW30" s="63">
        <f t="shared" si="211"/>
        <v>0</v>
      </c>
      <c r="AX30" s="60"/>
      <c r="AY30" s="63">
        <f t="shared" si="211"/>
        <v>0</v>
      </c>
      <c r="AZ30" s="60"/>
      <c r="BA30" s="63">
        <f t="shared" si="211"/>
        <v>0</v>
      </c>
      <c r="BB30" s="60"/>
      <c r="BC30" s="63">
        <f t="shared" si="211"/>
        <v>0</v>
      </c>
      <c r="BD30" s="60"/>
      <c r="BE30" s="63">
        <f t="shared" si="211"/>
        <v>0</v>
      </c>
      <c r="BF30" s="60"/>
      <c r="BG30" s="63">
        <f t="shared" si="211"/>
        <v>0</v>
      </c>
      <c r="BH30" s="60"/>
      <c r="BI30" s="63">
        <f t="shared" si="211"/>
        <v>0</v>
      </c>
      <c r="BJ30" s="60">
        <f t="shared" si="226"/>
        <v>0</v>
      </c>
      <c r="BK30" s="63">
        <f t="shared" si="212"/>
        <v>0</v>
      </c>
      <c r="BL30" s="253"/>
      <c r="BM30" s="8"/>
      <c r="BN30" s="22"/>
      <c r="BO30" s="8"/>
      <c r="BP30" s="14"/>
      <c r="BQ30" s="22"/>
      <c r="BR30" s="282"/>
      <c r="BS30" s="128">
        <f t="shared" si="213"/>
        <v>0</v>
      </c>
      <c r="BT30" s="128">
        <f t="shared" si="214"/>
        <v>0</v>
      </c>
      <c r="BU30" s="60"/>
      <c r="BV30" s="63">
        <f t="shared" si="215"/>
        <v>0</v>
      </c>
      <c r="BW30" s="60"/>
      <c r="BX30" s="63">
        <f t="shared" si="215"/>
        <v>0</v>
      </c>
      <c r="BY30" s="60"/>
      <c r="BZ30" s="63">
        <f t="shared" si="215"/>
        <v>0</v>
      </c>
      <c r="CA30" s="60"/>
      <c r="CB30" s="63">
        <f t="shared" si="215"/>
        <v>0</v>
      </c>
      <c r="CC30" s="60"/>
      <c r="CD30" s="63">
        <f t="shared" si="215"/>
        <v>0</v>
      </c>
      <c r="CE30" s="60"/>
      <c r="CF30" s="63">
        <f t="shared" si="215"/>
        <v>0</v>
      </c>
      <c r="CG30" s="60"/>
      <c r="CH30" s="63">
        <f t="shared" si="215"/>
        <v>0</v>
      </c>
      <c r="CI30" s="60"/>
      <c r="CJ30" s="63">
        <f t="shared" si="215"/>
        <v>0</v>
      </c>
      <c r="CK30" s="60"/>
      <c r="CL30" s="63">
        <f t="shared" si="215"/>
        <v>0</v>
      </c>
      <c r="CM30" s="60"/>
      <c r="CN30" s="63">
        <f t="shared" si="215"/>
        <v>0</v>
      </c>
      <c r="CO30" s="60"/>
      <c r="CP30" s="63">
        <f t="shared" si="215"/>
        <v>0</v>
      </c>
      <c r="CQ30" s="60"/>
      <c r="CR30" s="63">
        <f t="shared" si="215"/>
        <v>0</v>
      </c>
      <c r="CS30" s="60">
        <f t="shared" si="227"/>
        <v>0</v>
      </c>
      <c r="CT30" s="63">
        <f t="shared" si="216"/>
        <v>0</v>
      </c>
      <c r="CU30" s="253"/>
      <c r="CV30" s="8"/>
      <c r="CW30" s="22"/>
      <c r="CX30" s="8"/>
      <c r="CY30" s="14"/>
      <c r="CZ30" s="22"/>
      <c r="DA30" s="282"/>
      <c r="DB30" s="128">
        <f t="shared" si="217"/>
        <v>0</v>
      </c>
      <c r="DC30" s="128">
        <f t="shared" si="218"/>
        <v>0</v>
      </c>
      <c r="DD30" s="60"/>
      <c r="DE30" s="63">
        <f t="shared" si="219"/>
        <v>0</v>
      </c>
      <c r="DF30" s="60"/>
      <c r="DG30" s="63">
        <f t="shared" si="219"/>
        <v>0</v>
      </c>
      <c r="DH30" s="60"/>
      <c r="DI30" s="63">
        <f t="shared" si="219"/>
        <v>0</v>
      </c>
      <c r="DJ30" s="60"/>
      <c r="DK30" s="63">
        <f t="shared" si="219"/>
        <v>0</v>
      </c>
      <c r="DL30" s="60"/>
      <c r="DM30" s="63">
        <f t="shared" si="219"/>
        <v>0</v>
      </c>
      <c r="DN30" s="60"/>
      <c r="DO30" s="63">
        <f t="shared" si="219"/>
        <v>0</v>
      </c>
      <c r="DP30" s="60"/>
      <c r="DQ30" s="63">
        <f t="shared" si="219"/>
        <v>0</v>
      </c>
      <c r="DR30" s="60"/>
      <c r="DS30" s="63">
        <f t="shared" si="219"/>
        <v>0</v>
      </c>
      <c r="DT30" s="60"/>
      <c r="DU30" s="63">
        <f t="shared" si="219"/>
        <v>0</v>
      </c>
      <c r="DV30" s="60"/>
      <c r="DW30" s="63">
        <f t="shared" si="219"/>
        <v>0</v>
      </c>
      <c r="DX30" s="60"/>
      <c r="DY30" s="63">
        <f t="shared" si="219"/>
        <v>0</v>
      </c>
      <c r="DZ30" s="60"/>
      <c r="EA30" s="63">
        <f t="shared" si="219"/>
        <v>0</v>
      </c>
      <c r="EB30" s="60">
        <f t="shared" si="228"/>
        <v>0</v>
      </c>
      <c r="EC30" s="63">
        <f t="shared" si="220"/>
        <v>0</v>
      </c>
      <c r="ED30" s="253"/>
      <c r="EE30" s="8"/>
      <c r="EF30" s="22"/>
      <c r="EG30" s="8"/>
      <c r="EH30" s="14"/>
      <c r="EI30" s="22"/>
      <c r="EJ30" s="282"/>
      <c r="EK30" s="128">
        <f t="shared" si="221"/>
        <v>0</v>
      </c>
      <c r="EL30" s="128">
        <f t="shared" si="222"/>
        <v>0</v>
      </c>
      <c r="EM30" s="60"/>
      <c r="EN30" s="63">
        <f t="shared" si="223"/>
        <v>0</v>
      </c>
      <c r="EO30" s="60"/>
      <c r="EP30" s="63">
        <f t="shared" si="223"/>
        <v>0</v>
      </c>
      <c r="EQ30" s="60"/>
      <c r="ER30" s="63">
        <f t="shared" si="223"/>
        <v>0</v>
      </c>
      <c r="ES30" s="60"/>
      <c r="ET30" s="63">
        <f t="shared" si="223"/>
        <v>0</v>
      </c>
      <c r="EU30" s="60"/>
      <c r="EV30" s="63">
        <f t="shared" si="223"/>
        <v>0</v>
      </c>
      <c r="EW30" s="60"/>
      <c r="EX30" s="63">
        <f t="shared" si="223"/>
        <v>0</v>
      </c>
      <c r="EY30" s="60"/>
      <c r="EZ30" s="63">
        <f t="shared" si="223"/>
        <v>0</v>
      </c>
      <c r="FA30" s="60"/>
      <c r="FB30" s="63">
        <f t="shared" si="223"/>
        <v>0</v>
      </c>
      <c r="FC30" s="60"/>
      <c r="FD30" s="63">
        <f t="shared" si="223"/>
        <v>0</v>
      </c>
      <c r="FE30" s="60"/>
      <c r="FF30" s="63">
        <f t="shared" si="223"/>
        <v>0</v>
      </c>
      <c r="FG30" s="60"/>
      <c r="FH30" s="63">
        <f t="shared" si="223"/>
        <v>0</v>
      </c>
      <c r="FI30" s="60"/>
      <c r="FJ30" s="63">
        <f t="shared" si="223"/>
        <v>0</v>
      </c>
      <c r="FK30" s="60">
        <f t="shared" si="229"/>
        <v>0</v>
      </c>
      <c r="FL30" s="63">
        <f t="shared" si="224"/>
        <v>0</v>
      </c>
      <c r="FM30" s="253"/>
      <c r="FN30" s="8"/>
      <c r="FO30" s="22"/>
      <c r="FP30" s="8"/>
      <c r="FQ30" s="14"/>
      <c r="FR30" s="22"/>
      <c r="FS30" s="282"/>
    </row>
    <row r="31" spans="1:175" hidden="1" outlineLevel="1" x14ac:dyDescent="0.2">
      <c r="A31" s="384"/>
      <c r="B31" s="385"/>
      <c r="C31" s="60"/>
      <c r="D31" s="63">
        <f t="shared" si="207"/>
        <v>0</v>
      </c>
      <c r="E31" s="60"/>
      <c r="F31" s="63">
        <f t="shared" si="207"/>
        <v>0</v>
      </c>
      <c r="G31" s="60"/>
      <c r="H31" s="63">
        <f t="shared" si="207"/>
        <v>0</v>
      </c>
      <c r="I31" s="60"/>
      <c r="J31" s="63">
        <f t="shared" si="207"/>
        <v>0</v>
      </c>
      <c r="K31" s="60"/>
      <c r="L31" s="63">
        <f t="shared" si="207"/>
        <v>0</v>
      </c>
      <c r="M31" s="60"/>
      <c r="N31" s="63">
        <f t="shared" si="207"/>
        <v>0</v>
      </c>
      <c r="O31" s="60"/>
      <c r="P31" s="63">
        <f t="shared" si="207"/>
        <v>0</v>
      </c>
      <c r="Q31" s="60"/>
      <c r="R31" s="63">
        <f t="shared" si="207"/>
        <v>0</v>
      </c>
      <c r="S31" s="60"/>
      <c r="T31" s="63">
        <f t="shared" si="207"/>
        <v>0</v>
      </c>
      <c r="U31" s="60"/>
      <c r="V31" s="63">
        <f t="shared" si="207"/>
        <v>0</v>
      </c>
      <c r="W31" s="60"/>
      <c r="X31" s="63">
        <f t="shared" si="207"/>
        <v>0</v>
      </c>
      <c r="Y31" s="60"/>
      <c r="Z31" s="63">
        <f t="shared" si="207"/>
        <v>0</v>
      </c>
      <c r="AA31" s="60">
        <f t="shared" si="225"/>
        <v>0</v>
      </c>
      <c r="AB31" s="63">
        <f t="shared" si="208"/>
        <v>0</v>
      </c>
      <c r="AC31" s="253"/>
      <c r="AD31" s="8"/>
      <c r="AE31" s="22"/>
      <c r="AF31" s="8"/>
      <c r="AG31" s="14"/>
      <c r="AH31" s="22"/>
      <c r="AI31" s="282"/>
      <c r="AJ31" s="128">
        <f t="shared" si="209"/>
        <v>0</v>
      </c>
      <c r="AK31" s="128">
        <f t="shared" si="210"/>
        <v>0</v>
      </c>
      <c r="AL31" s="60"/>
      <c r="AM31" s="63">
        <f t="shared" si="211"/>
        <v>0</v>
      </c>
      <c r="AN31" s="60"/>
      <c r="AO31" s="63">
        <f t="shared" si="211"/>
        <v>0</v>
      </c>
      <c r="AP31" s="60"/>
      <c r="AQ31" s="63">
        <f t="shared" si="211"/>
        <v>0</v>
      </c>
      <c r="AR31" s="60"/>
      <c r="AS31" s="63">
        <f t="shared" si="211"/>
        <v>0</v>
      </c>
      <c r="AT31" s="60"/>
      <c r="AU31" s="63">
        <f t="shared" si="211"/>
        <v>0</v>
      </c>
      <c r="AV31" s="60"/>
      <c r="AW31" s="63">
        <f t="shared" si="211"/>
        <v>0</v>
      </c>
      <c r="AX31" s="60"/>
      <c r="AY31" s="63">
        <f t="shared" si="211"/>
        <v>0</v>
      </c>
      <c r="AZ31" s="60"/>
      <c r="BA31" s="63">
        <f t="shared" si="211"/>
        <v>0</v>
      </c>
      <c r="BB31" s="60"/>
      <c r="BC31" s="63">
        <f t="shared" si="211"/>
        <v>0</v>
      </c>
      <c r="BD31" s="60"/>
      <c r="BE31" s="63">
        <f t="shared" si="211"/>
        <v>0</v>
      </c>
      <c r="BF31" s="60"/>
      <c r="BG31" s="63">
        <f t="shared" si="211"/>
        <v>0</v>
      </c>
      <c r="BH31" s="60"/>
      <c r="BI31" s="63">
        <f t="shared" si="211"/>
        <v>0</v>
      </c>
      <c r="BJ31" s="60">
        <f t="shared" si="226"/>
        <v>0</v>
      </c>
      <c r="BK31" s="63">
        <f t="shared" si="212"/>
        <v>0</v>
      </c>
      <c r="BL31" s="253"/>
      <c r="BM31" s="8"/>
      <c r="BN31" s="22"/>
      <c r="BO31" s="8"/>
      <c r="BP31" s="14"/>
      <c r="BQ31" s="22"/>
      <c r="BR31" s="282"/>
      <c r="BS31" s="128">
        <f t="shared" si="213"/>
        <v>0</v>
      </c>
      <c r="BT31" s="128">
        <f t="shared" si="214"/>
        <v>0</v>
      </c>
      <c r="BU31" s="60"/>
      <c r="BV31" s="63">
        <f t="shared" si="215"/>
        <v>0</v>
      </c>
      <c r="BW31" s="60"/>
      <c r="BX31" s="63">
        <f t="shared" si="215"/>
        <v>0</v>
      </c>
      <c r="BY31" s="60"/>
      <c r="BZ31" s="63">
        <f t="shared" si="215"/>
        <v>0</v>
      </c>
      <c r="CA31" s="60"/>
      <c r="CB31" s="63">
        <f t="shared" si="215"/>
        <v>0</v>
      </c>
      <c r="CC31" s="60"/>
      <c r="CD31" s="63">
        <f t="shared" si="215"/>
        <v>0</v>
      </c>
      <c r="CE31" s="60"/>
      <c r="CF31" s="63">
        <f t="shared" si="215"/>
        <v>0</v>
      </c>
      <c r="CG31" s="60"/>
      <c r="CH31" s="63">
        <f t="shared" si="215"/>
        <v>0</v>
      </c>
      <c r="CI31" s="60"/>
      <c r="CJ31" s="63">
        <f t="shared" si="215"/>
        <v>0</v>
      </c>
      <c r="CK31" s="60"/>
      <c r="CL31" s="63">
        <f t="shared" si="215"/>
        <v>0</v>
      </c>
      <c r="CM31" s="60"/>
      <c r="CN31" s="63">
        <f t="shared" si="215"/>
        <v>0</v>
      </c>
      <c r="CO31" s="60"/>
      <c r="CP31" s="63">
        <f t="shared" si="215"/>
        <v>0</v>
      </c>
      <c r="CQ31" s="60"/>
      <c r="CR31" s="63">
        <f t="shared" si="215"/>
        <v>0</v>
      </c>
      <c r="CS31" s="60">
        <f t="shared" si="227"/>
        <v>0</v>
      </c>
      <c r="CT31" s="63">
        <f t="shared" si="216"/>
        <v>0</v>
      </c>
      <c r="CU31" s="253"/>
      <c r="CV31" s="8"/>
      <c r="CW31" s="22"/>
      <c r="CX31" s="8"/>
      <c r="CY31" s="14"/>
      <c r="CZ31" s="22"/>
      <c r="DA31" s="282"/>
      <c r="DB31" s="128">
        <f t="shared" si="217"/>
        <v>0</v>
      </c>
      <c r="DC31" s="128">
        <f t="shared" si="218"/>
        <v>0</v>
      </c>
      <c r="DD31" s="60"/>
      <c r="DE31" s="63">
        <f t="shared" si="219"/>
        <v>0</v>
      </c>
      <c r="DF31" s="60"/>
      <c r="DG31" s="63">
        <f t="shared" si="219"/>
        <v>0</v>
      </c>
      <c r="DH31" s="60"/>
      <c r="DI31" s="63">
        <f t="shared" si="219"/>
        <v>0</v>
      </c>
      <c r="DJ31" s="60"/>
      <c r="DK31" s="63">
        <f t="shared" si="219"/>
        <v>0</v>
      </c>
      <c r="DL31" s="60"/>
      <c r="DM31" s="63">
        <f t="shared" si="219"/>
        <v>0</v>
      </c>
      <c r="DN31" s="60"/>
      <c r="DO31" s="63">
        <f t="shared" si="219"/>
        <v>0</v>
      </c>
      <c r="DP31" s="60"/>
      <c r="DQ31" s="63">
        <f t="shared" si="219"/>
        <v>0</v>
      </c>
      <c r="DR31" s="60"/>
      <c r="DS31" s="63">
        <f t="shared" si="219"/>
        <v>0</v>
      </c>
      <c r="DT31" s="60"/>
      <c r="DU31" s="63">
        <f t="shared" si="219"/>
        <v>0</v>
      </c>
      <c r="DV31" s="60"/>
      <c r="DW31" s="63">
        <f t="shared" si="219"/>
        <v>0</v>
      </c>
      <c r="DX31" s="60"/>
      <c r="DY31" s="63">
        <f t="shared" si="219"/>
        <v>0</v>
      </c>
      <c r="DZ31" s="60"/>
      <c r="EA31" s="63">
        <f t="shared" si="219"/>
        <v>0</v>
      </c>
      <c r="EB31" s="60">
        <f t="shared" si="228"/>
        <v>0</v>
      </c>
      <c r="EC31" s="63">
        <f t="shared" si="220"/>
        <v>0</v>
      </c>
      <c r="ED31" s="253"/>
      <c r="EE31" s="8"/>
      <c r="EF31" s="22"/>
      <c r="EG31" s="8"/>
      <c r="EH31" s="14"/>
      <c r="EI31" s="22"/>
      <c r="EJ31" s="282"/>
      <c r="EK31" s="128">
        <f t="shared" si="221"/>
        <v>0</v>
      </c>
      <c r="EL31" s="128">
        <f t="shared" si="222"/>
        <v>0</v>
      </c>
      <c r="EM31" s="60"/>
      <c r="EN31" s="63">
        <f t="shared" si="223"/>
        <v>0</v>
      </c>
      <c r="EO31" s="60"/>
      <c r="EP31" s="63">
        <f t="shared" si="223"/>
        <v>0</v>
      </c>
      <c r="EQ31" s="60"/>
      <c r="ER31" s="63">
        <f t="shared" si="223"/>
        <v>0</v>
      </c>
      <c r="ES31" s="60"/>
      <c r="ET31" s="63">
        <f t="shared" si="223"/>
        <v>0</v>
      </c>
      <c r="EU31" s="60"/>
      <c r="EV31" s="63">
        <f t="shared" si="223"/>
        <v>0</v>
      </c>
      <c r="EW31" s="60"/>
      <c r="EX31" s="63">
        <f t="shared" si="223"/>
        <v>0</v>
      </c>
      <c r="EY31" s="60"/>
      <c r="EZ31" s="63">
        <f t="shared" si="223"/>
        <v>0</v>
      </c>
      <c r="FA31" s="60"/>
      <c r="FB31" s="63">
        <f t="shared" si="223"/>
        <v>0</v>
      </c>
      <c r="FC31" s="60"/>
      <c r="FD31" s="63">
        <f t="shared" si="223"/>
        <v>0</v>
      </c>
      <c r="FE31" s="60"/>
      <c r="FF31" s="63">
        <f t="shared" si="223"/>
        <v>0</v>
      </c>
      <c r="FG31" s="60"/>
      <c r="FH31" s="63">
        <f t="shared" si="223"/>
        <v>0</v>
      </c>
      <c r="FI31" s="60"/>
      <c r="FJ31" s="63">
        <f t="shared" si="223"/>
        <v>0</v>
      </c>
      <c r="FK31" s="60">
        <f t="shared" si="229"/>
        <v>0</v>
      </c>
      <c r="FL31" s="63">
        <f t="shared" si="224"/>
        <v>0</v>
      </c>
      <c r="FM31" s="253"/>
      <c r="FN31" s="8"/>
      <c r="FO31" s="22"/>
      <c r="FP31" s="8"/>
      <c r="FQ31" s="14"/>
      <c r="FR31" s="22"/>
      <c r="FS31" s="282"/>
    </row>
    <row r="32" spans="1:175" hidden="1" outlineLevel="1" x14ac:dyDescent="0.2">
      <c r="A32" s="384"/>
      <c r="B32" s="385"/>
      <c r="C32" s="60"/>
      <c r="D32" s="63">
        <f t="shared" si="207"/>
        <v>0</v>
      </c>
      <c r="E32" s="60"/>
      <c r="F32" s="63">
        <f t="shared" si="207"/>
        <v>0</v>
      </c>
      <c r="G32" s="60"/>
      <c r="H32" s="63">
        <f t="shared" si="207"/>
        <v>0</v>
      </c>
      <c r="I32" s="60"/>
      <c r="J32" s="63">
        <f t="shared" si="207"/>
        <v>0</v>
      </c>
      <c r="K32" s="60"/>
      <c r="L32" s="63">
        <f t="shared" si="207"/>
        <v>0</v>
      </c>
      <c r="M32" s="60"/>
      <c r="N32" s="63">
        <f t="shared" si="207"/>
        <v>0</v>
      </c>
      <c r="O32" s="60"/>
      <c r="P32" s="63">
        <f t="shared" si="207"/>
        <v>0</v>
      </c>
      <c r="Q32" s="60"/>
      <c r="R32" s="63">
        <f t="shared" si="207"/>
        <v>0</v>
      </c>
      <c r="S32" s="60"/>
      <c r="T32" s="63">
        <f t="shared" si="207"/>
        <v>0</v>
      </c>
      <c r="U32" s="60"/>
      <c r="V32" s="63">
        <f t="shared" si="207"/>
        <v>0</v>
      </c>
      <c r="W32" s="60"/>
      <c r="X32" s="63">
        <f t="shared" si="207"/>
        <v>0</v>
      </c>
      <c r="Y32" s="60"/>
      <c r="Z32" s="63">
        <f t="shared" si="207"/>
        <v>0</v>
      </c>
      <c r="AA32" s="60">
        <f t="shared" si="225"/>
        <v>0</v>
      </c>
      <c r="AB32" s="63">
        <f t="shared" si="208"/>
        <v>0</v>
      </c>
      <c r="AC32" s="253"/>
      <c r="AD32" s="8"/>
      <c r="AE32" s="22"/>
      <c r="AF32" s="8"/>
      <c r="AG32" s="14"/>
      <c r="AH32" s="22"/>
      <c r="AI32" s="282"/>
      <c r="AJ32" s="128">
        <f t="shared" si="209"/>
        <v>0</v>
      </c>
      <c r="AK32" s="128">
        <f t="shared" si="210"/>
        <v>0</v>
      </c>
      <c r="AL32" s="60"/>
      <c r="AM32" s="63">
        <f t="shared" si="211"/>
        <v>0</v>
      </c>
      <c r="AN32" s="60"/>
      <c r="AO32" s="63">
        <f t="shared" si="211"/>
        <v>0</v>
      </c>
      <c r="AP32" s="60"/>
      <c r="AQ32" s="63">
        <f t="shared" si="211"/>
        <v>0</v>
      </c>
      <c r="AR32" s="60"/>
      <c r="AS32" s="63">
        <f t="shared" si="211"/>
        <v>0</v>
      </c>
      <c r="AT32" s="60"/>
      <c r="AU32" s="63">
        <f t="shared" si="211"/>
        <v>0</v>
      </c>
      <c r="AV32" s="60"/>
      <c r="AW32" s="63">
        <f t="shared" si="211"/>
        <v>0</v>
      </c>
      <c r="AX32" s="60"/>
      <c r="AY32" s="63">
        <f t="shared" si="211"/>
        <v>0</v>
      </c>
      <c r="AZ32" s="60"/>
      <c r="BA32" s="63">
        <f t="shared" si="211"/>
        <v>0</v>
      </c>
      <c r="BB32" s="60"/>
      <c r="BC32" s="63">
        <f t="shared" si="211"/>
        <v>0</v>
      </c>
      <c r="BD32" s="60"/>
      <c r="BE32" s="63">
        <f t="shared" si="211"/>
        <v>0</v>
      </c>
      <c r="BF32" s="60"/>
      <c r="BG32" s="63">
        <f t="shared" si="211"/>
        <v>0</v>
      </c>
      <c r="BH32" s="60"/>
      <c r="BI32" s="63">
        <f t="shared" si="211"/>
        <v>0</v>
      </c>
      <c r="BJ32" s="60">
        <f t="shared" si="226"/>
        <v>0</v>
      </c>
      <c r="BK32" s="63">
        <f t="shared" si="212"/>
        <v>0</v>
      </c>
      <c r="BL32" s="253"/>
      <c r="BM32" s="8"/>
      <c r="BN32" s="22"/>
      <c r="BO32" s="8"/>
      <c r="BP32" s="14"/>
      <c r="BQ32" s="22"/>
      <c r="BR32" s="282"/>
      <c r="BS32" s="128">
        <f t="shared" si="213"/>
        <v>0</v>
      </c>
      <c r="BT32" s="128">
        <f t="shared" si="214"/>
        <v>0</v>
      </c>
      <c r="BU32" s="60"/>
      <c r="BV32" s="63">
        <f t="shared" si="215"/>
        <v>0</v>
      </c>
      <c r="BW32" s="60"/>
      <c r="BX32" s="63">
        <f t="shared" si="215"/>
        <v>0</v>
      </c>
      <c r="BY32" s="60"/>
      <c r="BZ32" s="63">
        <f t="shared" si="215"/>
        <v>0</v>
      </c>
      <c r="CA32" s="60"/>
      <c r="CB32" s="63">
        <f t="shared" si="215"/>
        <v>0</v>
      </c>
      <c r="CC32" s="60"/>
      <c r="CD32" s="63">
        <f t="shared" si="215"/>
        <v>0</v>
      </c>
      <c r="CE32" s="60"/>
      <c r="CF32" s="63">
        <f t="shared" si="215"/>
        <v>0</v>
      </c>
      <c r="CG32" s="60"/>
      <c r="CH32" s="63">
        <f t="shared" si="215"/>
        <v>0</v>
      </c>
      <c r="CI32" s="60"/>
      <c r="CJ32" s="63">
        <f t="shared" si="215"/>
        <v>0</v>
      </c>
      <c r="CK32" s="60"/>
      <c r="CL32" s="63">
        <f t="shared" si="215"/>
        <v>0</v>
      </c>
      <c r="CM32" s="60"/>
      <c r="CN32" s="63">
        <f t="shared" si="215"/>
        <v>0</v>
      </c>
      <c r="CO32" s="60"/>
      <c r="CP32" s="63">
        <f t="shared" si="215"/>
        <v>0</v>
      </c>
      <c r="CQ32" s="60"/>
      <c r="CR32" s="63">
        <f t="shared" si="215"/>
        <v>0</v>
      </c>
      <c r="CS32" s="60">
        <f t="shared" si="227"/>
        <v>0</v>
      </c>
      <c r="CT32" s="63">
        <f t="shared" si="216"/>
        <v>0</v>
      </c>
      <c r="CU32" s="253"/>
      <c r="CV32" s="8"/>
      <c r="CW32" s="22"/>
      <c r="CX32" s="8"/>
      <c r="CY32" s="14"/>
      <c r="CZ32" s="22"/>
      <c r="DA32" s="282"/>
      <c r="DB32" s="128">
        <f t="shared" si="217"/>
        <v>0</v>
      </c>
      <c r="DC32" s="128">
        <f t="shared" si="218"/>
        <v>0</v>
      </c>
      <c r="DD32" s="60"/>
      <c r="DE32" s="63">
        <f t="shared" si="219"/>
        <v>0</v>
      </c>
      <c r="DF32" s="60"/>
      <c r="DG32" s="63">
        <f t="shared" si="219"/>
        <v>0</v>
      </c>
      <c r="DH32" s="60"/>
      <c r="DI32" s="63">
        <f t="shared" si="219"/>
        <v>0</v>
      </c>
      <c r="DJ32" s="60"/>
      <c r="DK32" s="63">
        <f t="shared" si="219"/>
        <v>0</v>
      </c>
      <c r="DL32" s="60"/>
      <c r="DM32" s="63">
        <f t="shared" si="219"/>
        <v>0</v>
      </c>
      <c r="DN32" s="60"/>
      <c r="DO32" s="63">
        <f t="shared" si="219"/>
        <v>0</v>
      </c>
      <c r="DP32" s="60"/>
      <c r="DQ32" s="63">
        <f t="shared" si="219"/>
        <v>0</v>
      </c>
      <c r="DR32" s="60"/>
      <c r="DS32" s="63">
        <f t="shared" si="219"/>
        <v>0</v>
      </c>
      <c r="DT32" s="60"/>
      <c r="DU32" s="63">
        <f t="shared" si="219"/>
        <v>0</v>
      </c>
      <c r="DV32" s="60"/>
      <c r="DW32" s="63">
        <f t="shared" si="219"/>
        <v>0</v>
      </c>
      <c r="DX32" s="60"/>
      <c r="DY32" s="63">
        <f t="shared" si="219"/>
        <v>0</v>
      </c>
      <c r="DZ32" s="60"/>
      <c r="EA32" s="63">
        <f t="shared" si="219"/>
        <v>0</v>
      </c>
      <c r="EB32" s="60">
        <f t="shared" si="228"/>
        <v>0</v>
      </c>
      <c r="EC32" s="63">
        <f t="shared" si="220"/>
        <v>0</v>
      </c>
      <c r="ED32" s="253"/>
      <c r="EE32" s="8"/>
      <c r="EF32" s="22"/>
      <c r="EG32" s="8"/>
      <c r="EH32" s="14"/>
      <c r="EI32" s="22"/>
      <c r="EJ32" s="282"/>
      <c r="EK32" s="128">
        <f t="shared" si="221"/>
        <v>0</v>
      </c>
      <c r="EL32" s="128">
        <f t="shared" si="222"/>
        <v>0</v>
      </c>
      <c r="EM32" s="60"/>
      <c r="EN32" s="63">
        <f t="shared" si="223"/>
        <v>0</v>
      </c>
      <c r="EO32" s="60"/>
      <c r="EP32" s="63">
        <f t="shared" si="223"/>
        <v>0</v>
      </c>
      <c r="EQ32" s="60"/>
      <c r="ER32" s="63">
        <f t="shared" si="223"/>
        <v>0</v>
      </c>
      <c r="ES32" s="60"/>
      <c r="ET32" s="63">
        <f t="shared" si="223"/>
        <v>0</v>
      </c>
      <c r="EU32" s="60"/>
      <c r="EV32" s="63">
        <f t="shared" si="223"/>
        <v>0</v>
      </c>
      <c r="EW32" s="60"/>
      <c r="EX32" s="63">
        <f t="shared" si="223"/>
        <v>0</v>
      </c>
      <c r="EY32" s="60"/>
      <c r="EZ32" s="63">
        <f t="shared" si="223"/>
        <v>0</v>
      </c>
      <c r="FA32" s="60"/>
      <c r="FB32" s="63">
        <f t="shared" si="223"/>
        <v>0</v>
      </c>
      <c r="FC32" s="60"/>
      <c r="FD32" s="63">
        <f t="shared" si="223"/>
        <v>0</v>
      </c>
      <c r="FE32" s="60"/>
      <c r="FF32" s="63">
        <f t="shared" si="223"/>
        <v>0</v>
      </c>
      <c r="FG32" s="60"/>
      <c r="FH32" s="63">
        <f t="shared" si="223"/>
        <v>0</v>
      </c>
      <c r="FI32" s="60"/>
      <c r="FJ32" s="63">
        <f t="shared" si="223"/>
        <v>0</v>
      </c>
      <c r="FK32" s="60">
        <f t="shared" si="229"/>
        <v>0</v>
      </c>
      <c r="FL32" s="63">
        <f t="shared" si="224"/>
        <v>0</v>
      </c>
      <c r="FM32" s="253"/>
      <c r="FN32" s="8"/>
      <c r="FO32" s="22"/>
      <c r="FP32" s="8"/>
      <c r="FQ32" s="14"/>
      <c r="FR32" s="22"/>
      <c r="FS32" s="282"/>
    </row>
    <row r="33" spans="1:175" hidden="1" outlineLevel="1" x14ac:dyDescent="0.2">
      <c r="A33" s="384"/>
      <c r="B33" s="385"/>
      <c r="C33" s="60"/>
      <c r="D33" s="63">
        <f t="shared" si="207"/>
        <v>0</v>
      </c>
      <c r="E33" s="60"/>
      <c r="F33" s="63">
        <f t="shared" si="207"/>
        <v>0</v>
      </c>
      <c r="G33" s="60"/>
      <c r="H33" s="63">
        <f t="shared" si="207"/>
        <v>0</v>
      </c>
      <c r="I33" s="60"/>
      <c r="J33" s="63">
        <f t="shared" si="207"/>
        <v>0</v>
      </c>
      <c r="K33" s="60"/>
      <c r="L33" s="63">
        <f t="shared" si="207"/>
        <v>0</v>
      </c>
      <c r="M33" s="60"/>
      <c r="N33" s="63">
        <f t="shared" si="207"/>
        <v>0</v>
      </c>
      <c r="O33" s="60"/>
      <c r="P33" s="63">
        <f t="shared" si="207"/>
        <v>0</v>
      </c>
      <c r="Q33" s="60"/>
      <c r="R33" s="63">
        <f t="shared" si="207"/>
        <v>0</v>
      </c>
      <c r="S33" s="60"/>
      <c r="T33" s="63">
        <f t="shared" si="207"/>
        <v>0</v>
      </c>
      <c r="U33" s="60"/>
      <c r="V33" s="63">
        <f t="shared" si="207"/>
        <v>0</v>
      </c>
      <c r="W33" s="60"/>
      <c r="X33" s="63">
        <f t="shared" si="207"/>
        <v>0</v>
      </c>
      <c r="Y33" s="60"/>
      <c r="Z33" s="63">
        <f t="shared" si="207"/>
        <v>0</v>
      </c>
      <c r="AA33" s="60">
        <f t="shared" si="225"/>
        <v>0</v>
      </c>
      <c r="AB33" s="63">
        <f t="shared" si="208"/>
        <v>0</v>
      </c>
      <c r="AC33" s="253"/>
      <c r="AD33" s="8"/>
      <c r="AE33" s="22"/>
      <c r="AF33" s="8"/>
      <c r="AG33" s="14"/>
      <c r="AH33" s="22"/>
      <c r="AI33" s="282"/>
      <c r="AJ33" s="128">
        <f t="shared" si="209"/>
        <v>0</v>
      </c>
      <c r="AK33" s="128">
        <f t="shared" si="210"/>
        <v>0</v>
      </c>
      <c r="AL33" s="60"/>
      <c r="AM33" s="63">
        <f t="shared" si="211"/>
        <v>0</v>
      </c>
      <c r="AN33" s="60"/>
      <c r="AO33" s="63">
        <f t="shared" si="211"/>
        <v>0</v>
      </c>
      <c r="AP33" s="60"/>
      <c r="AQ33" s="63">
        <f t="shared" si="211"/>
        <v>0</v>
      </c>
      <c r="AR33" s="60"/>
      <c r="AS33" s="63">
        <f t="shared" si="211"/>
        <v>0</v>
      </c>
      <c r="AT33" s="60"/>
      <c r="AU33" s="63">
        <f t="shared" si="211"/>
        <v>0</v>
      </c>
      <c r="AV33" s="60"/>
      <c r="AW33" s="63">
        <f t="shared" si="211"/>
        <v>0</v>
      </c>
      <c r="AX33" s="60"/>
      <c r="AY33" s="63">
        <f t="shared" si="211"/>
        <v>0</v>
      </c>
      <c r="AZ33" s="60"/>
      <c r="BA33" s="63">
        <f t="shared" si="211"/>
        <v>0</v>
      </c>
      <c r="BB33" s="60"/>
      <c r="BC33" s="63">
        <f t="shared" si="211"/>
        <v>0</v>
      </c>
      <c r="BD33" s="60"/>
      <c r="BE33" s="63">
        <f t="shared" si="211"/>
        <v>0</v>
      </c>
      <c r="BF33" s="60"/>
      <c r="BG33" s="63">
        <f t="shared" si="211"/>
        <v>0</v>
      </c>
      <c r="BH33" s="60"/>
      <c r="BI33" s="63">
        <f t="shared" si="211"/>
        <v>0</v>
      </c>
      <c r="BJ33" s="60">
        <f t="shared" si="226"/>
        <v>0</v>
      </c>
      <c r="BK33" s="63">
        <f t="shared" si="212"/>
        <v>0</v>
      </c>
      <c r="BL33" s="253"/>
      <c r="BM33" s="8"/>
      <c r="BN33" s="22"/>
      <c r="BO33" s="8"/>
      <c r="BP33" s="14"/>
      <c r="BQ33" s="22"/>
      <c r="BR33" s="282"/>
      <c r="BS33" s="128">
        <f t="shared" si="213"/>
        <v>0</v>
      </c>
      <c r="BT33" s="128">
        <f t="shared" si="214"/>
        <v>0</v>
      </c>
      <c r="BU33" s="60"/>
      <c r="BV33" s="63">
        <f t="shared" si="215"/>
        <v>0</v>
      </c>
      <c r="BW33" s="60"/>
      <c r="BX33" s="63">
        <f t="shared" si="215"/>
        <v>0</v>
      </c>
      <c r="BY33" s="60"/>
      <c r="BZ33" s="63">
        <f t="shared" si="215"/>
        <v>0</v>
      </c>
      <c r="CA33" s="60"/>
      <c r="CB33" s="63">
        <f t="shared" si="215"/>
        <v>0</v>
      </c>
      <c r="CC33" s="60"/>
      <c r="CD33" s="63">
        <f t="shared" si="215"/>
        <v>0</v>
      </c>
      <c r="CE33" s="60"/>
      <c r="CF33" s="63">
        <f t="shared" si="215"/>
        <v>0</v>
      </c>
      <c r="CG33" s="60"/>
      <c r="CH33" s="63">
        <f t="shared" si="215"/>
        <v>0</v>
      </c>
      <c r="CI33" s="60"/>
      <c r="CJ33" s="63">
        <f t="shared" si="215"/>
        <v>0</v>
      </c>
      <c r="CK33" s="60"/>
      <c r="CL33" s="63">
        <f t="shared" si="215"/>
        <v>0</v>
      </c>
      <c r="CM33" s="60"/>
      <c r="CN33" s="63">
        <f t="shared" si="215"/>
        <v>0</v>
      </c>
      <c r="CO33" s="60"/>
      <c r="CP33" s="63">
        <f t="shared" si="215"/>
        <v>0</v>
      </c>
      <c r="CQ33" s="60"/>
      <c r="CR33" s="63">
        <f t="shared" si="215"/>
        <v>0</v>
      </c>
      <c r="CS33" s="60">
        <f t="shared" si="227"/>
        <v>0</v>
      </c>
      <c r="CT33" s="63">
        <f t="shared" si="216"/>
        <v>0</v>
      </c>
      <c r="CU33" s="253"/>
      <c r="CV33" s="8"/>
      <c r="CW33" s="22"/>
      <c r="CX33" s="8"/>
      <c r="CY33" s="14"/>
      <c r="CZ33" s="22"/>
      <c r="DA33" s="282"/>
      <c r="DB33" s="128">
        <f t="shared" si="217"/>
        <v>0</v>
      </c>
      <c r="DC33" s="128">
        <f t="shared" si="218"/>
        <v>0</v>
      </c>
      <c r="DD33" s="60"/>
      <c r="DE33" s="63">
        <f t="shared" si="219"/>
        <v>0</v>
      </c>
      <c r="DF33" s="60"/>
      <c r="DG33" s="63">
        <f t="shared" si="219"/>
        <v>0</v>
      </c>
      <c r="DH33" s="60"/>
      <c r="DI33" s="63">
        <f t="shared" si="219"/>
        <v>0</v>
      </c>
      <c r="DJ33" s="60"/>
      <c r="DK33" s="63">
        <f t="shared" si="219"/>
        <v>0</v>
      </c>
      <c r="DL33" s="60"/>
      <c r="DM33" s="63">
        <f t="shared" si="219"/>
        <v>0</v>
      </c>
      <c r="DN33" s="60"/>
      <c r="DO33" s="63">
        <f t="shared" si="219"/>
        <v>0</v>
      </c>
      <c r="DP33" s="60"/>
      <c r="DQ33" s="63">
        <f t="shared" si="219"/>
        <v>0</v>
      </c>
      <c r="DR33" s="60"/>
      <c r="DS33" s="63">
        <f t="shared" si="219"/>
        <v>0</v>
      </c>
      <c r="DT33" s="60"/>
      <c r="DU33" s="63">
        <f t="shared" si="219"/>
        <v>0</v>
      </c>
      <c r="DV33" s="60"/>
      <c r="DW33" s="63">
        <f t="shared" si="219"/>
        <v>0</v>
      </c>
      <c r="DX33" s="60"/>
      <c r="DY33" s="63">
        <f t="shared" si="219"/>
        <v>0</v>
      </c>
      <c r="DZ33" s="60"/>
      <c r="EA33" s="63">
        <f t="shared" si="219"/>
        <v>0</v>
      </c>
      <c r="EB33" s="60">
        <f t="shared" si="228"/>
        <v>0</v>
      </c>
      <c r="EC33" s="63">
        <f t="shared" si="220"/>
        <v>0</v>
      </c>
      <c r="ED33" s="253"/>
      <c r="EE33" s="8"/>
      <c r="EF33" s="22"/>
      <c r="EG33" s="8"/>
      <c r="EH33" s="14"/>
      <c r="EI33" s="22"/>
      <c r="EJ33" s="282"/>
      <c r="EK33" s="128">
        <f t="shared" si="221"/>
        <v>0</v>
      </c>
      <c r="EL33" s="128">
        <f t="shared" si="222"/>
        <v>0</v>
      </c>
      <c r="EM33" s="60"/>
      <c r="EN33" s="63">
        <f t="shared" si="223"/>
        <v>0</v>
      </c>
      <c r="EO33" s="60"/>
      <c r="EP33" s="63">
        <f t="shared" si="223"/>
        <v>0</v>
      </c>
      <c r="EQ33" s="60"/>
      <c r="ER33" s="63">
        <f t="shared" si="223"/>
        <v>0</v>
      </c>
      <c r="ES33" s="60"/>
      <c r="ET33" s="63">
        <f t="shared" si="223"/>
        <v>0</v>
      </c>
      <c r="EU33" s="60"/>
      <c r="EV33" s="63">
        <f t="shared" si="223"/>
        <v>0</v>
      </c>
      <c r="EW33" s="60"/>
      <c r="EX33" s="63">
        <f t="shared" si="223"/>
        <v>0</v>
      </c>
      <c r="EY33" s="60"/>
      <c r="EZ33" s="63">
        <f t="shared" si="223"/>
        <v>0</v>
      </c>
      <c r="FA33" s="60"/>
      <c r="FB33" s="63">
        <f t="shared" si="223"/>
        <v>0</v>
      </c>
      <c r="FC33" s="60"/>
      <c r="FD33" s="63">
        <f t="shared" si="223"/>
        <v>0</v>
      </c>
      <c r="FE33" s="60"/>
      <c r="FF33" s="63">
        <f t="shared" si="223"/>
        <v>0</v>
      </c>
      <c r="FG33" s="60"/>
      <c r="FH33" s="63">
        <f t="shared" si="223"/>
        <v>0</v>
      </c>
      <c r="FI33" s="60"/>
      <c r="FJ33" s="63">
        <f t="shared" si="223"/>
        <v>0</v>
      </c>
      <c r="FK33" s="60">
        <f t="shared" si="229"/>
        <v>0</v>
      </c>
      <c r="FL33" s="63">
        <f t="shared" si="224"/>
        <v>0</v>
      </c>
      <c r="FM33" s="253"/>
      <c r="FN33" s="8"/>
      <c r="FO33" s="22"/>
      <c r="FP33" s="8"/>
      <c r="FQ33" s="14"/>
      <c r="FR33" s="22"/>
      <c r="FS33" s="282"/>
    </row>
    <row r="34" spans="1:175" hidden="1" outlineLevel="1" x14ac:dyDescent="0.2">
      <c r="A34" s="384"/>
      <c r="B34" s="385"/>
      <c r="C34" s="60"/>
      <c r="D34" s="63">
        <f t="shared" si="207"/>
        <v>0</v>
      </c>
      <c r="E34" s="60"/>
      <c r="F34" s="63">
        <f t="shared" si="207"/>
        <v>0</v>
      </c>
      <c r="G34" s="60"/>
      <c r="H34" s="63">
        <f t="shared" si="207"/>
        <v>0</v>
      </c>
      <c r="I34" s="60"/>
      <c r="J34" s="63">
        <f t="shared" si="207"/>
        <v>0</v>
      </c>
      <c r="K34" s="60"/>
      <c r="L34" s="63">
        <f t="shared" si="207"/>
        <v>0</v>
      </c>
      <c r="M34" s="60"/>
      <c r="N34" s="63">
        <f t="shared" si="207"/>
        <v>0</v>
      </c>
      <c r="O34" s="60"/>
      <c r="P34" s="63">
        <f t="shared" si="207"/>
        <v>0</v>
      </c>
      <c r="Q34" s="60"/>
      <c r="R34" s="63">
        <f t="shared" si="207"/>
        <v>0</v>
      </c>
      <c r="S34" s="60"/>
      <c r="T34" s="63">
        <f t="shared" si="207"/>
        <v>0</v>
      </c>
      <c r="U34" s="60"/>
      <c r="V34" s="63">
        <f t="shared" si="207"/>
        <v>0</v>
      </c>
      <c r="W34" s="60"/>
      <c r="X34" s="63">
        <f t="shared" si="207"/>
        <v>0</v>
      </c>
      <c r="Y34" s="60"/>
      <c r="Z34" s="63">
        <f t="shared" si="207"/>
        <v>0</v>
      </c>
      <c r="AA34" s="60">
        <f t="shared" si="225"/>
        <v>0</v>
      </c>
      <c r="AB34" s="63">
        <f t="shared" si="208"/>
        <v>0</v>
      </c>
      <c r="AC34" s="253"/>
      <c r="AD34" s="8"/>
      <c r="AE34" s="22"/>
      <c r="AF34" s="8"/>
      <c r="AG34" s="14"/>
      <c r="AH34" s="22"/>
      <c r="AI34" s="282"/>
      <c r="AJ34" s="128">
        <f t="shared" si="209"/>
        <v>0</v>
      </c>
      <c r="AK34" s="128">
        <f t="shared" si="210"/>
        <v>0</v>
      </c>
      <c r="AL34" s="60"/>
      <c r="AM34" s="63">
        <f t="shared" si="211"/>
        <v>0</v>
      </c>
      <c r="AN34" s="60"/>
      <c r="AO34" s="63">
        <f t="shared" si="211"/>
        <v>0</v>
      </c>
      <c r="AP34" s="60"/>
      <c r="AQ34" s="63">
        <f t="shared" si="211"/>
        <v>0</v>
      </c>
      <c r="AR34" s="60"/>
      <c r="AS34" s="63">
        <f t="shared" si="211"/>
        <v>0</v>
      </c>
      <c r="AT34" s="60"/>
      <c r="AU34" s="63">
        <f t="shared" si="211"/>
        <v>0</v>
      </c>
      <c r="AV34" s="60"/>
      <c r="AW34" s="63">
        <f t="shared" si="211"/>
        <v>0</v>
      </c>
      <c r="AX34" s="60"/>
      <c r="AY34" s="63">
        <f t="shared" si="211"/>
        <v>0</v>
      </c>
      <c r="AZ34" s="60"/>
      <c r="BA34" s="63">
        <f t="shared" si="211"/>
        <v>0</v>
      </c>
      <c r="BB34" s="60"/>
      <c r="BC34" s="63">
        <f t="shared" si="211"/>
        <v>0</v>
      </c>
      <c r="BD34" s="60"/>
      <c r="BE34" s="63">
        <f t="shared" si="211"/>
        <v>0</v>
      </c>
      <c r="BF34" s="60"/>
      <c r="BG34" s="63">
        <f t="shared" si="211"/>
        <v>0</v>
      </c>
      <c r="BH34" s="60"/>
      <c r="BI34" s="63">
        <f t="shared" si="211"/>
        <v>0</v>
      </c>
      <c r="BJ34" s="60">
        <f t="shared" si="226"/>
        <v>0</v>
      </c>
      <c r="BK34" s="63">
        <f t="shared" si="212"/>
        <v>0</v>
      </c>
      <c r="BL34" s="253"/>
      <c r="BM34" s="8"/>
      <c r="BN34" s="22"/>
      <c r="BO34" s="8"/>
      <c r="BP34" s="14"/>
      <c r="BQ34" s="22"/>
      <c r="BR34" s="282"/>
      <c r="BS34" s="128">
        <f t="shared" si="213"/>
        <v>0</v>
      </c>
      <c r="BT34" s="128">
        <f t="shared" si="214"/>
        <v>0</v>
      </c>
      <c r="BU34" s="60"/>
      <c r="BV34" s="63">
        <f t="shared" si="215"/>
        <v>0</v>
      </c>
      <c r="BW34" s="60"/>
      <c r="BX34" s="63">
        <f t="shared" si="215"/>
        <v>0</v>
      </c>
      <c r="BY34" s="60"/>
      <c r="BZ34" s="63">
        <f t="shared" si="215"/>
        <v>0</v>
      </c>
      <c r="CA34" s="60"/>
      <c r="CB34" s="63">
        <f t="shared" si="215"/>
        <v>0</v>
      </c>
      <c r="CC34" s="60"/>
      <c r="CD34" s="63">
        <f t="shared" si="215"/>
        <v>0</v>
      </c>
      <c r="CE34" s="60"/>
      <c r="CF34" s="63">
        <f t="shared" si="215"/>
        <v>0</v>
      </c>
      <c r="CG34" s="60"/>
      <c r="CH34" s="63">
        <f t="shared" si="215"/>
        <v>0</v>
      </c>
      <c r="CI34" s="60"/>
      <c r="CJ34" s="63">
        <f t="shared" si="215"/>
        <v>0</v>
      </c>
      <c r="CK34" s="60"/>
      <c r="CL34" s="63">
        <f t="shared" si="215"/>
        <v>0</v>
      </c>
      <c r="CM34" s="60"/>
      <c r="CN34" s="63">
        <f t="shared" si="215"/>
        <v>0</v>
      </c>
      <c r="CO34" s="60"/>
      <c r="CP34" s="63">
        <f t="shared" si="215"/>
        <v>0</v>
      </c>
      <c r="CQ34" s="60"/>
      <c r="CR34" s="63">
        <f t="shared" si="215"/>
        <v>0</v>
      </c>
      <c r="CS34" s="60">
        <f t="shared" si="227"/>
        <v>0</v>
      </c>
      <c r="CT34" s="63">
        <f t="shared" si="216"/>
        <v>0</v>
      </c>
      <c r="CU34" s="253"/>
      <c r="CV34" s="8"/>
      <c r="CW34" s="22"/>
      <c r="CX34" s="8"/>
      <c r="CY34" s="14"/>
      <c r="CZ34" s="22"/>
      <c r="DA34" s="282"/>
      <c r="DB34" s="128">
        <f t="shared" si="217"/>
        <v>0</v>
      </c>
      <c r="DC34" s="128">
        <f t="shared" si="218"/>
        <v>0</v>
      </c>
      <c r="DD34" s="60"/>
      <c r="DE34" s="63">
        <f t="shared" si="219"/>
        <v>0</v>
      </c>
      <c r="DF34" s="60"/>
      <c r="DG34" s="63">
        <f t="shared" si="219"/>
        <v>0</v>
      </c>
      <c r="DH34" s="60"/>
      <c r="DI34" s="63">
        <f t="shared" si="219"/>
        <v>0</v>
      </c>
      <c r="DJ34" s="60"/>
      <c r="DK34" s="63">
        <f t="shared" si="219"/>
        <v>0</v>
      </c>
      <c r="DL34" s="60"/>
      <c r="DM34" s="63">
        <f t="shared" si="219"/>
        <v>0</v>
      </c>
      <c r="DN34" s="60"/>
      <c r="DO34" s="63">
        <f t="shared" si="219"/>
        <v>0</v>
      </c>
      <c r="DP34" s="60"/>
      <c r="DQ34" s="63">
        <f t="shared" si="219"/>
        <v>0</v>
      </c>
      <c r="DR34" s="60"/>
      <c r="DS34" s="63">
        <f t="shared" si="219"/>
        <v>0</v>
      </c>
      <c r="DT34" s="60"/>
      <c r="DU34" s="63">
        <f t="shared" si="219"/>
        <v>0</v>
      </c>
      <c r="DV34" s="60"/>
      <c r="DW34" s="63">
        <f t="shared" si="219"/>
        <v>0</v>
      </c>
      <c r="DX34" s="60"/>
      <c r="DY34" s="63">
        <f t="shared" si="219"/>
        <v>0</v>
      </c>
      <c r="DZ34" s="60"/>
      <c r="EA34" s="63">
        <f t="shared" si="219"/>
        <v>0</v>
      </c>
      <c r="EB34" s="60">
        <f t="shared" si="228"/>
        <v>0</v>
      </c>
      <c r="EC34" s="63">
        <f t="shared" si="220"/>
        <v>0</v>
      </c>
      <c r="ED34" s="253"/>
      <c r="EE34" s="8"/>
      <c r="EF34" s="22"/>
      <c r="EG34" s="8"/>
      <c r="EH34" s="14"/>
      <c r="EI34" s="22"/>
      <c r="EJ34" s="282"/>
      <c r="EK34" s="128">
        <f t="shared" si="221"/>
        <v>0</v>
      </c>
      <c r="EL34" s="128">
        <f t="shared" si="222"/>
        <v>0</v>
      </c>
      <c r="EM34" s="60"/>
      <c r="EN34" s="63">
        <f t="shared" si="223"/>
        <v>0</v>
      </c>
      <c r="EO34" s="60"/>
      <c r="EP34" s="63">
        <f t="shared" si="223"/>
        <v>0</v>
      </c>
      <c r="EQ34" s="60"/>
      <c r="ER34" s="63">
        <f t="shared" si="223"/>
        <v>0</v>
      </c>
      <c r="ES34" s="60"/>
      <c r="ET34" s="63">
        <f t="shared" si="223"/>
        <v>0</v>
      </c>
      <c r="EU34" s="60"/>
      <c r="EV34" s="63">
        <f t="shared" si="223"/>
        <v>0</v>
      </c>
      <c r="EW34" s="60"/>
      <c r="EX34" s="63">
        <f t="shared" si="223"/>
        <v>0</v>
      </c>
      <c r="EY34" s="60"/>
      <c r="EZ34" s="63">
        <f t="shared" si="223"/>
        <v>0</v>
      </c>
      <c r="FA34" s="60"/>
      <c r="FB34" s="63">
        <f t="shared" si="223"/>
        <v>0</v>
      </c>
      <c r="FC34" s="60"/>
      <c r="FD34" s="63">
        <f t="shared" si="223"/>
        <v>0</v>
      </c>
      <c r="FE34" s="60"/>
      <c r="FF34" s="63">
        <f t="shared" si="223"/>
        <v>0</v>
      </c>
      <c r="FG34" s="60"/>
      <c r="FH34" s="63">
        <f t="shared" si="223"/>
        <v>0</v>
      </c>
      <c r="FI34" s="60"/>
      <c r="FJ34" s="63">
        <f t="shared" si="223"/>
        <v>0</v>
      </c>
      <c r="FK34" s="60">
        <f t="shared" si="229"/>
        <v>0</v>
      </c>
      <c r="FL34" s="63">
        <f t="shared" si="224"/>
        <v>0</v>
      </c>
      <c r="FM34" s="253"/>
      <c r="FN34" s="8"/>
      <c r="FO34" s="22"/>
      <c r="FP34" s="8"/>
      <c r="FQ34" s="14"/>
      <c r="FR34" s="22"/>
      <c r="FS34" s="282"/>
    </row>
    <row r="35" spans="1:175" hidden="1" outlineLevel="1" x14ac:dyDescent="0.2">
      <c r="A35" s="384"/>
      <c r="B35" s="385"/>
      <c r="C35" s="60"/>
      <c r="D35" s="63">
        <f t="shared" si="207"/>
        <v>0</v>
      </c>
      <c r="E35" s="60"/>
      <c r="F35" s="63">
        <f t="shared" si="207"/>
        <v>0</v>
      </c>
      <c r="G35" s="60"/>
      <c r="H35" s="63">
        <f t="shared" si="207"/>
        <v>0</v>
      </c>
      <c r="I35" s="60"/>
      <c r="J35" s="63">
        <f t="shared" si="207"/>
        <v>0</v>
      </c>
      <c r="K35" s="60"/>
      <c r="L35" s="63">
        <f t="shared" si="207"/>
        <v>0</v>
      </c>
      <c r="M35" s="60"/>
      <c r="N35" s="63">
        <f t="shared" si="207"/>
        <v>0</v>
      </c>
      <c r="O35" s="60"/>
      <c r="P35" s="63">
        <f t="shared" si="207"/>
        <v>0</v>
      </c>
      <c r="Q35" s="60"/>
      <c r="R35" s="63">
        <f t="shared" si="207"/>
        <v>0</v>
      </c>
      <c r="S35" s="60"/>
      <c r="T35" s="63">
        <f t="shared" si="207"/>
        <v>0</v>
      </c>
      <c r="U35" s="60"/>
      <c r="V35" s="63">
        <f t="shared" si="207"/>
        <v>0</v>
      </c>
      <c r="W35" s="60"/>
      <c r="X35" s="63">
        <f t="shared" si="207"/>
        <v>0</v>
      </c>
      <c r="Y35" s="60"/>
      <c r="Z35" s="63">
        <f t="shared" si="207"/>
        <v>0</v>
      </c>
      <c r="AA35" s="60">
        <f t="shared" si="225"/>
        <v>0</v>
      </c>
      <c r="AB35" s="63">
        <f t="shared" si="208"/>
        <v>0</v>
      </c>
      <c r="AC35" s="253"/>
      <c r="AD35" s="8"/>
      <c r="AE35" s="22"/>
      <c r="AF35" s="8"/>
      <c r="AG35" s="14"/>
      <c r="AH35" s="22"/>
      <c r="AI35" s="282"/>
      <c r="AJ35" s="128">
        <f t="shared" si="209"/>
        <v>0</v>
      </c>
      <c r="AK35" s="128">
        <f t="shared" si="210"/>
        <v>0</v>
      </c>
      <c r="AL35" s="60"/>
      <c r="AM35" s="63">
        <f t="shared" si="211"/>
        <v>0</v>
      </c>
      <c r="AN35" s="60"/>
      <c r="AO35" s="63">
        <f t="shared" si="211"/>
        <v>0</v>
      </c>
      <c r="AP35" s="60"/>
      <c r="AQ35" s="63">
        <f t="shared" si="211"/>
        <v>0</v>
      </c>
      <c r="AR35" s="60"/>
      <c r="AS35" s="63">
        <f t="shared" si="211"/>
        <v>0</v>
      </c>
      <c r="AT35" s="60"/>
      <c r="AU35" s="63">
        <f t="shared" si="211"/>
        <v>0</v>
      </c>
      <c r="AV35" s="60"/>
      <c r="AW35" s="63">
        <f t="shared" si="211"/>
        <v>0</v>
      </c>
      <c r="AX35" s="60"/>
      <c r="AY35" s="63">
        <f t="shared" si="211"/>
        <v>0</v>
      </c>
      <c r="AZ35" s="60"/>
      <c r="BA35" s="63">
        <f t="shared" si="211"/>
        <v>0</v>
      </c>
      <c r="BB35" s="60"/>
      <c r="BC35" s="63">
        <f t="shared" si="211"/>
        <v>0</v>
      </c>
      <c r="BD35" s="60"/>
      <c r="BE35" s="63">
        <f t="shared" si="211"/>
        <v>0</v>
      </c>
      <c r="BF35" s="60"/>
      <c r="BG35" s="63">
        <f t="shared" si="211"/>
        <v>0</v>
      </c>
      <c r="BH35" s="60"/>
      <c r="BI35" s="63">
        <f t="shared" si="211"/>
        <v>0</v>
      </c>
      <c r="BJ35" s="60">
        <f t="shared" si="226"/>
        <v>0</v>
      </c>
      <c r="BK35" s="63">
        <f t="shared" si="212"/>
        <v>0</v>
      </c>
      <c r="BL35" s="253"/>
      <c r="BM35" s="8"/>
      <c r="BN35" s="22"/>
      <c r="BO35" s="8"/>
      <c r="BP35" s="14"/>
      <c r="BQ35" s="22"/>
      <c r="BR35" s="282"/>
      <c r="BS35" s="128">
        <f t="shared" si="213"/>
        <v>0</v>
      </c>
      <c r="BT35" s="128">
        <f t="shared" si="214"/>
        <v>0</v>
      </c>
      <c r="BU35" s="60"/>
      <c r="BV35" s="63">
        <f t="shared" si="215"/>
        <v>0</v>
      </c>
      <c r="BW35" s="60"/>
      <c r="BX35" s="63">
        <f t="shared" si="215"/>
        <v>0</v>
      </c>
      <c r="BY35" s="60"/>
      <c r="BZ35" s="63">
        <f t="shared" si="215"/>
        <v>0</v>
      </c>
      <c r="CA35" s="60"/>
      <c r="CB35" s="63">
        <f t="shared" si="215"/>
        <v>0</v>
      </c>
      <c r="CC35" s="60"/>
      <c r="CD35" s="63">
        <f t="shared" si="215"/>
        <v>0</v>
      </c>
      <c r="CE35" s="60"/>
      <c r="CF35" s="63">
        <f t="shared" si="215"/>
        <v>0</v>
      </c>
      <c r="CG35" s="60"/>
      <c r="CH35" s="63">
        <f t="shared" si="215"/>
        <v>0</v>
      </c>
      <c r="CI35" s="60"/>
      <c r="CJ35" s="63">
        <f t="shared" si="215"/>
        <v>0</v>
      </c>
      <c r="CK35" s="60"/>
      <c r="CL35" s="63">
        <f t="shared" si="215"/>
        <v>0</v>
      </c>
      <c r="CM35" s="60"/>
      <c r="CN35" s="63">
        <f t="shared" si="215"/>
        <v>0</v>
      </c>
      <c r="CO35" s="60"/>
      <c r="CP35" s="63">
        <f t="shared" si="215"/>
        <v>0</v>
      </c>
      <c r="CQ35" s="60"/>
      <c r="CR35" s="63">
        <f t="shared" si="215"/>
        <v>0</v>
      </c>
      <c r="CS35" s="60">
        <f t="shared" si="227"/>
        <v>0</v>
      </c>
      <c r="CT35" s="63">
        <f t="shared" si="216"/>
        <v>0</v>
      </c>
      <c r="CU35" s="253"/>
      <c r="CV35" s="8"/>
      <c r="CW35" s="22"/>
      <c r="CX35" s="8"/>
      <c r="CY35" s="14"/>
      <c r="CZ35" s="22"/>
      <c r="DA35" s="282"/>
      <c r="DB35" s="128">
        <f t="shared" si="217"/>
        <v>0</v>
      </c>
      <c r="DC35" s="128">
        <f t="shared" si="218"/>
        <v>0</v>
      </c>
      <c r="DD35" s="60"/>
      <c r="DE35" s="63">
        <f t="shared" si="219"/>
        <v>0</v>
      </c>
      <c r="DF35" s="60"/>
      <c r="DG35" s="63">
        <f t="shared" si="219"/>
        <v>0</v>
      </c>
      <c r="DH35" s="60"/>
      <c r="DI35" s="63">
        <f t="shared" si="219"/>
        <v>0</v>
      </c>
      <c r="DJ35" s="60"/>
      <c r="DK35" s="63">
        <f t="shared" si="219"/>
        <v>0</v>
      </c>
      <c r="DL35" s="60"/>
      <c r="DM35" s="63">
        <f t="shared" si="219"/>
        <v>0</v>
      </c>
      <c r="DN35" s="60"/>
      <c r="DO35" s="63">
        <f t="shared" si="219"/>
        <v>0</v>
      </c>
      <c r="DP35" s="60"/>
      <c r="DQ35" s="63">
        <f t="shared" si="219"/>
        <v>0</v>
      </c>
      <c r="DR35" s="60"/>
      <c r="DS35" s="63">
        <f t="shared" si="219"/>
        <v>0</v>
      </c>
      <c r="DT35" s="60"/>
      <c r="DU35" s="63">
        <f t="shared" si="219"/>
        <v>0</v>
      </c>
      <c r="DV35" s="60"/>
      <c r="DW35" s="63">
        <f t="shared" si="219"/>
        <v>0</v>
      </c>
      <c r="DX35" s="60"/>
      <c r="DY35" s="63">
        <f t="shared" si="219"/>
        <v>0</v>
      </c>
      <c r="DZ35" s="60"/>
      <c r="EA35" s="63">
        <f t="shared" si="219"/>
        <v>0</v>
      </c>
      <c r="EB35" s="60">
        <f t="shared" si="228"/>
        <v>0</v>
      </c>
      <c r="EC35" s="63">
        <f t="shared" si="220"/>
        <v>0</v>
      </c>
      <c r="ED35" s="253"/>
      <c r="EE35" s="8"/>
      <c r="EF35" s="22"/>
      <c r="EG35" s="8"/>
      <c r="EH35" s="14"/>
      <c r="EI35" s="22"/>
      <c r="EJ35" s="282"/>
      <c r="EK35" s="128">
        <f t="shared" si="221"/>
        <v>0</v>
      </c>
      <c r="EL35" s="128">
        <f t="shared" si="222"/>
        <v>0</v>
      </c>
      <c r="EM35" s="60"/>
      <c r="EN35" s="63">
        <f t="shared" si="223"/>
        <v>0</v>
      </c>
      <c r="EO35" s="60"/>
      <c r="EP35" s="63">
        <f t="shared" si="223"/>
        <v>0</v>
      </c>
      <c r="EQ35" s="60"/>
      <c r="ER35" s="63">
        <f t="shared" si="223"/>
        <v>0</v>
      </c>
      <c r="ES35" s="60"/>
      <c r="ET35" s="63">
        <f t="shared" si="223"/>
        <v>0</v>
      </c>
      <c r="EU35" s="60"/>
      <c r="EV35" s="63">
        <f t="shared" si="223"/>
        <v>0</v>
      </c>
      <c r="EW35" s="60"/>
      <c r="EX35" s="63">
        <f t="shared" si="223"/>
        <v>0</v>
      </c>
      <c r="EY35" s="60"/>
      <c r="EZ35" s="63">
        <f t="shared" si="223"/>
        <v>0</v>
      </c>
      <c r="FA35" s="60"/>
      <c r="FB35" s="63">
        <f t="shared" si="223"/>
        <v>0</v>
      </c>
      <c r="FC35" s="60"/>
      <c r="FD35" s="63">
        <f t="shared" si="223"/>
        <v>0</v>
      </c>
      <c r="FE35" s="60"/>
      <c r="FF35" s="63">
        <f t="shared" si="223"/>
        <v>0</v>
      </c>
      <c r="FG35" s="60"/>
      <c r="FH35" s="63">
        <f t="shared" si="223"/>
        <v>0</v>
      </c>
      <c r="FI35" s="60"/>
      <c r="FJ35" s="63">
        <f t="shared" si="223"/>
        <v>0</v>
      </c>
      <c r="FK35" s="60">
        <f t="shared" si="229"/>
        <v>0</v>
      </c>
      <c r="FL35" s="63">
        <f t="shared" si="224"/>
        <v>0</v>
      </c>
      <c r="FM35" s="253"/>
      <c r="FN35" s="8"/>
      <c r="FO35" s="22"/>
      <c r="FP35" s="8"/>
      <c r="FQ35" s="14"/>
      <c r="FR35" s="22"/>
      <c r="FS35" s="282"/>
    </row>
    <row r="36" spans="1:175" ht="4.5" customHeight="1" x14ac:dyDescent="0.2">
      <c r="A36" s="48"/>
      <c r="B36" s="48"/>
      <c r="C36" s="60"/>
      <c r="D36" s="63"/>
      <c r="E36" s="85"/>
      <c r="F36" s="63"/>
      <c r="G36" s="85"/>
      <c r="H36" s="63"/>
      <c r="I36" s="85"/>
      <c r="J36" s="63"/>
      <c r="K36" s="85"/>
      <c r="L36" s="63"/>
      <c r="M36" s="85"/>
      <c r="N36" s="63"/>
      <c r="O36" s="85"/>
      <c r="P36" s="63"/>
      <c r="Q36" s="85"/>
      <c r="R36" s="63"/>
      <c r="S36" s="85"/>
      <c r="T36" s="63"/>
      <c r="U36" s="85"/>
      <c r="V36" s="63"/>
      <c r="W36" s="85"/>
      <c r="X36" s="63"/>
      <c r="Y36" s="85"/>
      <c r="Z36" s="63"/>
      <c r="AA36" s="60"/>
      <c r="AB36" s="63"/>
      <c r="AC36" s="253"/>
      <c r="AD36" s="8"/>
      <c r="AE36" s="22"/>
      <c r="AF36" s="8"/>
      <c r="AG36" s="14"/>
      <c r="AH36" s="22"/>
      <c r="AI36" s="282"/>
      <c r="AJ36" s="48"/>
      <c r="AK36" s="48"/>
      <c r="AL36" s="60"/>
      <c r="AM36" s="63"/>
      <c r="AN36" s="85"/>
      <c r="AO36" s="63"/>
      <c r="AP36" s="85"/>
      <c r="AQ36" s="63"/>
      <c r="AR36" s="85"/>
      <c r="AS36" s="63"/>
      <c r="AT36" s="85"/>
      <c r="AU36" s="63"/>
      <c r="AV36" s="85"/>
      <c r="AW36" s="63"/>
      <c r="AX36" s="85"/>
      <c r="AY36" s="63"/>
      <c r="AZ36" s="85"/>
      <c r="BA36" s="63"/>
      <c r="BB36" s="85"/>
      <c r="BC36" s="63"/>
      <c r="BD36" s="85"/>
      <c r="BE36" s="63"/>
      <c r="BF36" s="85"/>
      <c r="BG36" s="63"/>
      <c r="BH36" s="85"/>
      <c r="BI36" s="63"/>
      <c r="BJ36" s="60"/>
      <c r="BK36" s="63"/>
      <c r="BL36" s="253"/>
      <c r="BM36" s="8"/>
      <c r="BN36" s="22"/>
      <c r="BO36" s="8"/>
      <c r="BP36" s="14"/>
      <c r="BQ36" s="22"/>
      <c r="BR36" s="282"/>
      <c r="BS36" s="48"/>
      <c r="BT36" s="48"/>
      <c r="BU36" s="60"/>
      <c r="BV36" s="63"/>
      <c r="BW36" s="85"/>
      <c r="BX36" s="63"/>
      <c r="BY36" s="85"/>
      <c r="BZ36" s="63"/>
      <c r="CA36" s="85"/>
      <c r="CB36" s="63"/>
      <c r="CC36" s="85"/>
      <c r="CD36" s="63"/>
      <c r="CE36" s="85"/>
      <c r="CF36" s="63"/>
      <c r="CG36" s="85"/>
      <c r="CH36" s="63"/>
      <c r="CI36" s="85"/>
      <c r="CJ36" s="63"/>
      <c r="CK36" s="85"/>
      <c r="CL36" s="63"/>
      <c r="CM36" s="85"/>
      <c r="CN36" s="63"/>
      <c r="CO36" s="85"/>
      <c r="CP36" s="63"/>
      <c r="CQ36" s="85"/>
      <c r="CR36" s="63"/>
      <c r="CS36" s="60"/>
      <c r="CT36" s="63"/>
      <c r="CU36" s="253"/>
      <c r="CV36" s="8"/>
      <c r="CW36" s="22"/>
      <c r="CX36" s="8"/>
      <c r="CY36" s="14"/>
      <c r="CZ36" s="22"/>
      <c r="DA36" s="282"/>
      <c r="DB36" s="48"/>
      <c r="DC36" s="48"/>
      <c r="DD36" s="60"/>
      <c r="DE36" s="63"/>
      <c r="DF36" s="85"/>
      <c r="DG36" s="63"/>
      <c r="DH36" s="85"/>
      <c r="DI36" s="63"/>
      <c r="DJ36" s="85"/>
      <c r="DK36" s="63"/>
      <c r="DL36" s="85"/>
      <c r="DM36" s="63"/>
      <c r="DN36" s="85"/>
      <c r="DO36" s="63"/>
      <c r="DP36" s="85"/>
      <c r="DQ36" s="63"/>
      <c r="DR36" s="85"/>
      <c r="DS36" s="63"/>
      <c r="DT36" s="85"/>
      <c r="DU36" s="63"/>
      <c r="DV36" s="85"/>
      <c r="DW36" s="63"/>
      <c r="DX36" s="85"/>
      <c r="DY36" s="63"/>
      <c r="DZ36" s="85"/>
      <c r="EA36" s="63"/>
      <c r="EB36" s="60"/>
      <c r="EC36" s="63"/>
      <c r="ED36" s="253"/>
      <c r="EE36" s="8"/>
      <c r="EF36" s="22"/>
      <c r="EG36" s="8"/>
      <c r="EH36" s="14"/>
      <c r="EI36" s="22"/>
      <c r="EJ36" s="282"/>
      <c r="EK36" s="48"/>
      <c r="EL36" s="48"/>
      <c r="EM36" s="60"/>
      <c r="EN36" s="63"/>
      <c r="EO36" s="85"/>
      <c r="EP36" s="63"/>
      <c r="EQ36" s="85"/>
      <c r="ER36" s="63"/>
      <c r="ES36" s="85"/>
      <c r="ET36" s="63"/>
      <c r="EU36" s="85"/>
      <c r="EV36" s="63"/>
      <c r="EW36" s="85"/>
      <c r="EX36" s="63"/>
      <c r="EY36" s="85"/>
      <c r="EZ36" s="63"/>
      <c r="FA36" s="85"/>
      <c r="FB36" s="63"/>
      <c r="FC36" s="85"/>
      <c r="FD36" s="63"/>
      <c r="FE36" s="85"/>
      <c r="FF36" s="63"/>
      <c r="FG36" s="85"/>
      <c r="FH36" s="63"/>
      <c r="FI36" s="85"/>
      <c r="FJ36" s="63"/>
      <c r="FK36" s="60"/>
      <c r="FL36" s="63"/>
      <c r="FM36" s="253"/>
      <c r="FN36" s="8"/>
      <c r="FO36" s="22"/>
      <c r="FP36" s="8"/>
      <c r="FQ36" s="14"/>
      <c r="FR36" s="22"/>
      <c r="FS36" s="282"/>
    </row>
    <row r="37" spans="1:175" s="28" customFormat="1" collapsed="1" x14ac:dyDescent="0.2">
      <c r="A37" s="70" t="s">
        <v>14</v>
      </c>
      <c r="B37" s="70" t="s">
        <v>300</v>
      </c>
      <c r="C37" s="51">
        <f>SUM(C38)</f>
        <v>0</v>
      </c>
      <c r="D37" s="53">
        <f>IF(C37=0,0,C37/(C$8+C$20)*100)</f>
        <v>0</v>
      </c>
      <c r="E37" s="51">
        <f t="shared" ref="E37" si="230">SUM(E38)</f>
        <v>0</v>
      </c>
      <c r="F37" s="53">
        <f t="shared" ref="F37" si="231">IF(E37=0,0,E37/(E$8+E$20)*100)</f>
        <v>0</v>
      </c>
      <c r="G37" s="51">
        <f t="shared" ref="G37" si="232">SUM(G38)</f>
        <v>0</v>
      </c>
      <c r="H37" s="53">
        <f t="shared" ref="H37" si="233">IF(G37=0,0,G37/(G$8+G$20)*100)</f>
        <v>0</v>
      </c>
      <c r="I37" s="51">
        <f t="shared" ref="I37" si="234">SUM(I38)</f>
        <v>0</v>
      </c>
      <c r="J37" s="53">
        <f t="shared" ref="J37" si="235">IF(I37=0,0,I37/(I$8+I$20)*100)</f>
        <v>0</v>
      </c>
      <c r="K37" s="51">
        <f t="shared" ref="K37" si="236">SUM(K38)</f>
        <v>0</v>
      </c>
      <c r="L37" s="53">
        <f t="shared" ref="L37" si="237">IF(K37=0,0,K37/(K$8+K$20)*100)</f>
        <v>0</v>
      </c>
      <c r="M37" s="51">
        <f t="shared" ref="M37" si="238">SUM(M38)</f>
        <v>0</v>
      </c>
      <c r="N37" s="53">
        <f t="shared" ref="N37" si="239">IF(M37=0,0,M37/(M$8+M$20)*100)</f>
        <v>0</v>
      </c>
      <c r="O37" s="51">
        <f t="shared" ref="O37" si="240">SUM(O38)</f>
        <v>0</v>
      </c>
      <c r="P37" s="53">
        <f t="shared" ref="P37" si="241">IF(O37=0,0,O37/(O$8+O$20)*100)</f>
        <v>0</v>
      </c>
      <c r="Q37" s="51">
        <f t="shared" ref="Q37" si="242">SUM(Q38)</f>
        <v>0</v>
      </c>
      <c r="R37" s="53">
        <f t="shared" ref="R37" si="243">IF(Q37=0,0,Q37/(Q$8+Q$20)*100)</f>
        <v>0</v>
      </c>
      <c r="S37" s="51">
        <f t="shared" ref="S37" si="244">SUM(S38)</f>
        <v>0</v>
      </c>
      <c r="T37" s="53">
        <f t="shared" ref="T37" si="245">IF(S37=0,0,S37/(S$8+S$20)*100)</f>
        <v>0</v>
      </c>
      <c r="U37" s="51">
        <f t="shared" ref="U37" si="246">SUM(U38)</f>
        <v>0</v>
      </c>
      <c r="V37" s="53">
        <f t="shared" ref="V37" si="247">IF(U37=0,0,U37/(U$8+U$20)*100)</f>
        <v>0</v>
      </c>
      <c r="W37" s="51">
        <f t="shared" ref="W37" si="248">SUM(W38)</f>
        <v>0</v>
      </c>
      <c r="X37" s="53">
        <f t="shared" ref="X37" si="249">IF(W37=0,0,W37/(W$8+W$20)*100)</f>
        <v>0</v>
      </c>
      <c r="Y37" s="51">
        <f t="shared" ref="Y37" si="250">SUM(Y38)</f>
        <v>0</v>
      </c>
      <c r="Z37" s="53">
        <f t="shared" ref="Z37" si="251">IF(Y37=0,0,Y37/(Y$8+Y$20)*100)</f>
        <v>0</v>
      </c>
      <c r="AA37" s="51">
        <f>C37+E37+G37+I37+K37+M37+O37+Q37+S37+U37+W37+Y37</f>
        <v>0</v>
      </c>
      <c r="AB37" s="53">
        <f>IF(AA37=0,0,AA37/(AA$8+AA$20)*100)</f>
        <v>0</v>
      </c>
      <c r="AC37" s="254"/>
      <c r="AD37" s="9"/>
      <c r="AE37" s="22"/>
      <c r="AF37" s="9"/>
      <c r="AG37" s="13"/>
      <c r="AH37" s="25"/>
      <c r="AI37" s="279"/>
      <c r="AJ37" s="70" t="s">
        <v>14</v>
      </c>
      <c r="AK37" s="70" t="s">
        <v>300</v>
      </c>
      <c r="AL37" s="51">
        <f>SUM(AL38)</f>
        <v>0</v>
      </c>
      <c r="AM37" s="53">
        <f>IF(AL37=0,0,AL37/(AL$8+AL$20)*100)</f>
        <v>0</v>
      </c>
      <c r="AN37" s="51">
        <f t="shared" ref="AN37" si="252">SUM(AN38)</f>
        <v>0</v>
      </c>
      <c r="AO37" s="53">
        <f t="shared" ref="AO37" si="253">IF(AN37=0,0,AN37/(AN$8+AN$20)*100)</f>
        <v>0</v>
      </c>
      <c r="AP37" s="51">
        <f t="shared" ref="AP37" si="254">SUM(AP38)</f>
        <v>0</v>
      </c>
      <c r="AQ37" s="53">
        <f t="shared" ref="AQ37" si="255">IF(AP37=0,0,AP37/(AP$8+AP$20)*100)</f>
        <v>0</v>
      </c>
      <c r="AR37" s="51">
        <f t="shared" ref="AR37" si="256">SUM(AR38)</f>
        <v>0</v>
      </c>
      <c r="AS37" s="53">
        <f t="shared" ref="AS37" si="257">IF(AR37=0,0,AR37/(AR$8+AR$20)*100)</f>
        <v>0</v>
      </c>
      <c r="AT37" s="51">
        <f t="shared" ref="AT37" si="258">SUM(AT38)</f>
        <v>0</v>
      </c>
      <c r="AU37" s="53">
        <f t="shared" ref="AU37" si="259">IF(AT37=0,0,AT37/(AT$8+AT$20)*100)</f>
        <v>0</v>
      </c>
      <c r="AV37" s="51">
        <f t="shared" ref="AV37" si="260">SUM(AV38)</f>
        <v>0</v>
      </c>
      <c r="AW37" s="53">
        <f t="shared" ref="AW37" si="261">IF(AV37=0,0,AV37/(AV$8+AV$20)*100)</f>
        <v>0</v>
      </c>
      <c r="AX37" s="51">
        <f t="shared" ref="AX37" si="262">SUM(AX38)</f>
        <v>0</v>
      </c>
      <c r="AY37" s="53">
        <f t="shared" ref="AY37" si="263">IF(AX37=0,0,AX37/(AX$8+AX$20)*100)</f>
        <v>0</v>
      </c>
      <c r="AZ37" s="51">
        <f t="shared" ref="AZ37" si="264">SUM(AZ38)</f>
        <v>0</v>
      </c>
      <c r="BA37" s="53">
        <f t="shared" ref="BA37" si="265">IF(AZ37=0,0,AZ37/(AZ$8+AZ$20)*100)</f>
        <v>0</v>
      </c>
      <c r="BB37" s="51">
        <f t="shared" ref="BB37" si="266">SUM(BB38)</f>
        <v>0</v>
      </c>
      <c r="BC37" s="53">
        <f t="shared" ref="BC37" si="267">IF(BB37=0,0,BB37/(BB$8+BB$20)*100)</f>
        <v>0</v>
      </c>
      <c r="BD37" s="51">
        <f t="shared" ref="BD37" si="268">SUM(BD38)</f>
        <v>0</v>
      </c>
      <c r="BE37" s="53">
        <f t="shared" ref="BE37" si="269">IF(BD37=0,0,BD37/(BD$8+BD$20)*100)</f>
        <v>0</v>
      </c>
      <c r="BF37" s="51">
        <f t="shared" ref="BF37" si="270">SUM(BF38)</f>
        <v>0</v>
      </c>
      <c r="BG37" s="53">
        <f t="shared" ref="BG37" si="271">IF(BF37=0,0,BF37/(BF$8+BF$20)*100)</f>
        <v>0</v>
      </c>
      <c r="BH37" s="51">
        <f t="shared" ref="BH37" si="272">SUM(BH38)</f>
        <v>0</v>
      </c>
      <c r="BI37" s="53">
        <f t="shared" ref="BI37" si="273">IF(BH37=0,0,BH37/(BH$8+BH$20)*100)</f>
        <v>0</v>
      </c>
      <c r="BJ37" s="51">
        <f>AL37+AN37+AP37+AR37+AT37+AV37+AX37+AZ37+BB37+BD37+BF37+BH37</f>
        <v>0</v>
      </c>
      <c r="BK37" s="53">
        <f>IF(BJ37=0,0,BJ37/(BJ$8+BJ$20)*100)</f>
        <v>0</v>
      </c>
      <c r="BL37" s="254"/>
      <c r="BM37" s="9"/>
      <c r="BN37" s="22"/>
      <c r="BO37" s="9"/>
      <c r="BP37" s="13"/>
      <c r="BQ37" s="25"/>
      <c r="BR37" s="279"/>
      <c r="BS37" s="70" t="s">
        <v>14</v>
      </c>
      <c r="BT37" s="70" t="s">
        <v>300</v>
      </c>
      <c r="BU37" s="51">
        <f>SUM(BU38)</f>
        <v>0</v>
      </c>
      <c r="BV37" s="53">
        <f>IF(BU37=0,0,BU37/(BU$8+BU$20)*100)</f>
        <v>0</v>
      </c>
      <c r="BW37" s="51">
        <f t="shared" ref="BW37" si="274">SUM(BW38)</f>
        <v>0</v>
      </c>
      <c r="BX37" s="53">
        <f t="shared" ref="BX37" si="275">IF(BW37=0,0,BW37/(BW$8+BW$20)*100)</f>
        <v>0</v>
      </c>
      <c r="BY37" s="51">
        <f t="shared" ref="BY37" si="276">SUM(BY38)</f>
        <v>0</v>
      </c>
      <c r="BZ37" s="53">
        <f t="shared" ref="BZ37" si="277">IF(BY37=0,0,BY37/(BY$8+BY$20)*100)</f>
        <v>0</v>
      </c>
      <c r="CA37" s="51">
        <f t="shared" ref="CA37" si="278">SUM(CA38)</f>
        <v>0</v>
      </c>
      <c r="CB37" s="53">
        <f t="shared" ref="CB37" si="279">IF(CA37=0,0,CA37/(CA$8+CA$20)*100)</f>
        <v>0</v>
      </c>
      <c r="CC37" s="51">
        <f t="shared" ref="CC37" si="280">SUM(CC38)</f>
        <v>0</v>
      </c>
      <c r="CD37" s="53">
        <f t="shared" ref="CD37" si="281">IF(CC37=0,0,CC37/(CC$8+CC$20)*100)</f>
        <v>0</v>
      </c>
      <c r="CE37" s="51">
        <f t="shared" ref="CE37" si="282">SUM(CE38)</f>
        <v>0</v>
      </c>
      <c r="CF37" s="53">
        <f t="shared" ref="CF37" si="283">IF(CE37=0,0,CE37/(CE$8+CE$20)*100)</f>
        <v>0</v>
      </c>
      <c r="CG37" s="51">
        <f t="shared" ref="CG37" si="284">SUM(CG38)</f>
        <v>0</v>
      </c>
      <c r="CH37" s="53">
        <f t="shared" ref="CH37" si="285">IF(CG37=0,0,CG37/(CG$8+CG$20)*100)</f>
        <v>0</v>
      </c>
      <c r="CI37" s="51">
        <f t="shared" ref="CI37" si="286">SUM(CI38)</f>
        <v>0</v>
      </c>
      <c r="CJ37" s="53">
        <f t="shared" ref="CJ37" si="287">IF(CI37=0,0,CI37/(CI$8+CI$20)*100)</f>
        <v>0</v>
      </c>
      <c r="CK37" s="51">
        <f t="shared" ref="CK37" si="288">SUM(CK38)</f>
        <v>0</v>
      </c>
      <c r="CL37" s="53">
        <f t="shared" ref="CL37" si="289">IF(CK37=0,0,CK37/(CK$8+CK$20)*100)</f>
        <v>0</v>
      </c>
      <c r="CM37" s="51">
        <f t="shared" ref="CM37" si="290">SUM(CM38)</f>
        <v>0</v>
      </c>
      <c r="CN37" s="53">
        <f t="shared" ref="CN37" si="291">IF(CM37=0,0,CM37/(CM$8+CM$20)*100)</f>
        <v>0</v>
      </c>
      <c r="CO37" s="51">
        <f t="shared" ref="CO37" si="292">SUM(CO38)</f>
        <v>0</v>
      </c>
      <c r="CP37" s="53">
        <f t="shared" ref="CP37" si="293">IF(CO37=0,0,CO37/(CO$8+CO$20)*100)</f>
        <v>0</v>
      </c>
      <c r="CQ37" s="51">
        <f t="shared" ref="CQ37" si="294">SUM(CQ38)</f>
        <v>0</v>
      </c>
      <c r="CR37" s="53">
        <f t="shared" ref="CR37" si="295">IF(CQ37=0,0,CQ37/(CQ$8+CQ$20)*100)</f>
        <v>0</v>
      </c>
      <c r="CS37" s="51">
        <f>BU37+BW37+BY37+CA37+CC37+CE37+CG37+CI37+CK37+CM37+CO37+CQ37</f>
        <v>0</v>
      </c>
      <c r="CT37" s="53">
        <f>IF(CS37=0,0,CS37/(CS$8+CS$20)*100)</f>
        <v>0</v>
      </c>
      <c r="CU37" s="254"/>
      <c r="CV37" s="9"/>
      <c r="CW37" s="22"/>
      <c r="CX37" s="9"/>
      <c r="CY37" s="13"/>
      <c r="CZ37" s="25"/>
      <c r="DA37" s="279"/>
      <c r="DB37" s="70" t="s">
        <v>14</v>
      </c>
      <c r="DC37" s="70" t="s">
        <v>300</v>
      </c>
      <c r="DD37" s="51">
        <f>SUM(DD38)</f>
        <v>0</v>
      </c>
      <c r="DE37" s="53">
        <f>IF(DD37=0,0,DD37/(DD$8+DD$20)*100)</f>
        <v>0</v>
      </c>
      <c r="DF37" s="51">
        <f t="shared" ref="DF37" si="296">SUM(DF38)</f>
        <v>0</v>
      </c>
      <c r="DG37" s="53">
        <f t="shared" ref="DG37" si="297">IF(DF37=0,0,DF37/(DF$8+DF$20)*100)</f>
        <v>0</v>
      </c>
      <c r="DH37" s="51">
        <f t="shared" ref="DH37" si="298">SUM(DH38)</f>
        <v>0</v>
      </c>
      <c r="DI37" s="53">
        <f t="shared" ref="DI37" si="299">IF(DH37=0,0,DH37/(DH$8+DH$20)*100)</f>
        <v>0</v>
      </c>
      <c r="DJ37" s="51">
        <f t="shared" ref="DJ37" si="300">SUM(DJ38)</f>
        <v>0</v>
      </c>
      <c r="DK37" s="53">
        <f t="shared" ref="DK37" si="301">IF(DJ37=0,0,DJ37/(DJ$8+DJ$20)*100)</f>
        <v>0</v>
      </c>
      <c r="DL37" s="51">
        <f t="shared" ref="DL37" si="302">SUM(DL38)</f>
        <v>0</v>
      </c>
      <c r="DM37" s="53">
        <f t="shared" ref="DM37" si="303">IF(DL37=0,0,DL37/(DL$8+DL$20)*100)</f>
        <v>0</v>
      </c>
      <c r="DN37" s="51">
        <f t="shared" ref="DN37" si="304">SUM(DN38)</f>
        <v>0</v>
      </c>
      <c r="DO37" s="53">
        <f t="shared" ref="DO37" si="305">IF(DN37=0,0,DN37/(DN$8+DN$20)*100)</f>
        <v>0</v>
      </c>
      <c r="DP37" s="51">
        <f t="shared" ref="DP37" si="306">SUM(DP38)</f>
        <v>0</v>
      </c>
      <c r="DQ37" s="53">
        <f t="shared" ref="DQ37" si="307">IF(DP37=0,0,DP37/(DP$8+DP$20)*100)</f>
        <v>0</v>
      </c>
      <c r="DR37" s="51">
        <f t="shared" ref="DR37" si="308">SUM(DR38)</f>
        <v>0</v>
      </c>
      <c r="DS37" s="53">
        <f t="shared" ref="DS37" si="309">IF(DR37=0,0,DR37/(DR$8+DR$20)*100)</f>
        <v>0</v>
      </c>
      <c r="DT37" s="51">
        <f t="shared" ref="DT37" si="310">SUM(DT38)</f>
        <v>0</v>
      </c>
      <c r="DU37" s="53">
        <f t="shared" ref="DU37" si="311">IF(DT37=0,0,DT37/(DT$8+DT$20)*100)</f>
        <v>0</v>
      </c>
      <c r="DV37" s="51">
        <f t="shared" ref="DV37" si="312">SUM(DV38)</f>
        <v>0</v>
      </c>
      <c r="DW37" s="53">
        <f t="shared" ref="DW37" si="313">IF(DV37=0,0,DV37/(DV$8+DV$20)*100)</f>
        <v>0</v>
      </c>
      <c r="DX37" s="51">
        <f t="shared" ref="DX37" si="314">SUM(DX38)</f>
        <v>0</v>
      </c>
      <c r="DY37" s="53">
        <f t="shared" ref="DY37" si="315">IF(DX37=0,0,DX37/(DX$8+DX$20)*100)</f>
        <v>0</v>
      </c>
      <c r="DZ37" s="51">
        <f t="shared" ref="DZ37" si="316">SUM(DZ38)</f>
        <v>0</v>
      </c>
      <c r="EA37" s="53">
        <f t="shared" ref="EA37" si="317">IF(DZ37=0,0,DZ37/(DZ$8+DZ$20)*100)</f>
        <v>0</v>
      </c>
      <c r="EB37" s="51">
        <f>DD37+DF37+DH37+DJ37+DL37+DN37+DP37+DR37+DT37+DV37+DX37+DZ37</f>
        <v>0</v>
      </c>
      <c r="EC37" s="53">
        <f>IF(EB37=0,0,EB37/(EB$8+EB$20)*100)</f>
        <v>0</v>
      </c>
      <c r="ED37" s="254"/>
      <c r="EE37" s="9"/>
      <c r="EF37" s="22"/>
      <c r="EG37" s="9"/>
      <c r="EH37" s="13"/>
      <c r="EI37" s="25"/>
      <c r="EJ37" s="279"/>
      <c r="EK37" s="70" t="s">
        <v>14</v>
      </c>
      <c r="EL37" s="70" t="s">
        <v>300</v>
      </c>
      <c r="EM37" s="51">
        <f>SUM(EM38)</f>
        <v>0</v>
      </c>
      <c r="EN37" s="53">
        <f>IF(EM37=0,0,EM37/(EM$8+EM$20)*100)</f>
        <v>0</v>
      </c>
      <c r="EO37" s="51">
        <f t="shared" ref="EO37" si="318">SUM(EO38)</f>
        <v>0</v>
      </c>
      <c r="EP37" s="53">
        <f t="shared" ref="EP37" si="319">IF(EO37=0,0,EO37/(EO$8+EO$20)*100)</f>
        <v>0</v>
      </c>
      <c r="EQ37" s="51">
        <f t="shared" ref="EQ37" si="320">SUM(EQ38)</f>
        <v>0</v>
      </c>
      <c r="ER37" s="53">
        <f t="shared" ref="ER37" si="321">IF(EQ37=0,0,EQ37/(EQ$8+EQ$20)*100)</f>
        <v>0</v>
      </c>
      <c r="ES37" s="51">
        <f t="shared" ref="ES37" si="322">SUM(ES38)</f>
        <v>0</v>
      </c>
      <c r="ET37" s="53">
        <f t="shared" ref="ET37" si="323">IF(ES37=0,0,ES37/(ES$8+ES$20)*100)</f>
        <v>0</v>
      </c>
      <c r="EU37" s="51">
        <f t="shared" ref="EU37" si="324">SUM(EU38)</f>
        <v>0</v>
      </c>
      <c r="EV37" s="53">
        <f t="shared" ref="EV37" si="325">IF(EU37=0,0,EU37/(EU$8+EU$20)*100)</f>
        <v>0</v>
      </c>
      <c r="EW37" s="51">
        <f t="shared" ref="EW37" si="326">SUM(EW38)</f>
        <v>0</v>
      </c>
      <c r="EX37" s="53">
        <f t="shared" ref="EX37" si="327">IF(EW37=0,0,EW37/(EW$8+EW$20)*100)</f>
        <v>0</v>
      </c>
      <c r="EY37" s="51">
        <f t="shared" ref="EY37" si="328">SUM(EY38)</f>
        <v>0</v>
      </c>
      <c r="EZ37" s="53">
        <f t="shared" ref="EZ37" si="329">IF(EY37=0,0,EY37/(EY$8+EY$20)*100)</f>
        <v>0</v>
      </c>
      <c r="FA37" s="51">
        <f t="shared" ref="FA37" si="330">SUM(FA38)</f>
        <v>0</v>
      </c>
      <c r="FB37" s="53">
        <f t="shared" ref="FB37" si="331">IF(FA37=0,0,FA37/(FA$8+FA$20)*100)</f>
        <v>0</v>
      </c>
      <c r="FC37" s="51">
        <f t="shared" ref="FC37" si="332">SUM(FC38)</f>
        <v>0</v>
      </c>
      <c r="FD37" s="53">
        <f t="shared" ref="FD37" si="333">IF(FC37=0,0,FC37/(FC$8+FC$20)*100)</f>
        <v>0</v>
      </c>
      <c r="FE37" s="51">
        <f t="shared" ref="FE37" si="334">SUM(FE38)</f>
        <v>0</v>
      </c>
      <c r="FF37" s="53">
        <f t="shared" ref="FF37" si="335">IF(FE37=0,0,FE37/(FE$8+FE$20)*100)</f>
        <v>0</v>
      </c>
      <c r="FG37" s="51">
        <f t="shared" ref="FG37" si="336">SUM(FG38)</f>
        <v>0</v>
      </c>
      <c r="FH37" s="53">
        <f t="shared" ref="FH37" si="337">IF(FG37=0,0,FG37/(FG$8+FG$20)*100)</f>
        <v>0</v>
      </c>
      <c r="FI37" s="51">
        <f t="shared" ref="FI37" si="338">SUM(FI38)</f>
        <v>0</v>
      </c>
      <c r="FJ37" s="53">
        <f t="shared" ref="FJ37" si="339">IF(FI37=0,0,FI37/(FI$8+FI$20)*100)</f>
        <v>0</v>
      </c>
      <c r="FK37" s="51">
        <f>EM37+EO37+EQ37+ES37+EU37+EW37+EY37+FA37+FC37+FE37+FG37+FI37</f>
        <v>0</v>
      </c>
      <c r="FL37" s="53">
        <f>IF(FK37=0,0,FK37/(FK$8+FK$20)*100)</f>
        <v>0</v>
      </c>
      <c r="FM37" s="254"/>
      <c r="FN37" s="9"/>
      <c r="FO37" s="22"/>
      <c r="FP37" s="9"/>
      <c r="FQ37" s="13"/>
      <c r="FR37" s="25"/>
      <c r="FS37" s="279"/>
    </row>
    <row r="38" spans="1:175" hidden="1" outlineLevel="1" x14ac:dyDescent="0.2">
      <c r="A38" s="384"/>
      <c r="B38" s="385"/>
      <c r="C38" s="60"/>
      <c r="D38" s="63">
        <f>IF(C38=0,0,C38/(C$37)*100)</f>
        <v>0</v>
      </c>
      <c r="E38" s="60"/>
      <c r="F38" s="63">
        <f t="shared" ref="F38" si="340">IF(E38=0,0,E38/(E$37)*100)</f>
        <v>0</v>
      </c>
      <c r="G38" s="60"/>
      <c r="H38" s="63">
        <f t="shared" ref="H38" si="341">IF(G38=0,0,G38/(G$37)*100)</f>
        <v>0</v>
      </c>
      <c r="I38" s="60"/>
      <c r="J38" s="63">
        <f t="shared" ref="J38" si="342">IF(I38=0,0,I38/(I$37)*100)</f>
        <v>0</v>
      </c>
      <c r="K38" s="60"/>
      <c r="L38" s="63">
        <f t="shared" ref="L38" si="343">IF(K38=0,0,K38/(K$37)*100)</f>
        <v>0</v>
      </c>
      <c r="M38" s="60"/>
      <c r="N38" s="63">
        <f t="shared" ref="N38" si="344">IF(M38=0,0,M38/(M$37)*100)</f>
        <v>0</v>
      </c>
      <c r="O38" s="60"/>
      <c r="P38" s="63">
        <f t="shared" ref="P38" si="345">IF(O38=0,0,O38/(O$37)*100)</f>
        <v>0</v>
      </c>
      <c r="Q38" s="60"/>
      <c r="R38" s="63">
        <f t="shared" ref="R38" si="346">IF(Q38=0,0,Q38/(Q$37)*100)</f>
        <v>0</v>
      </c>
      <c r="S38" s="60"/>
      <c r="T38" s="63">
        <f t="shared" ref="T38" si="347">IF(S38=0,0,S38/(S$37)*100)</f>
        <v>0</v>
      </c>
      <c r="U38" s="60"/>
      <c r="V38" s="63">
        <f t="shared" ref="V38" si="348">IF(U38=0,0,U38/(U$37)*100)</f>
        <v>0</v>
      </c>
      <c r="W38" s="60"/>
      <c r="X38" s="63">
        <f t="shared" ref="X38" si="349">IF(W38=0,0,W38/(W$37)*100)</f>
        <v>0</v>
      </c>
      <c r="Y38" s="60"/>
      <c r="Z38" s="63">
        <f t="shared" ref="Z38" si="350">IF(Y38=0,0,Y38/(Y$37)*100)</f>
        <v>0</v>
      </c>
      <c r="AA38" s="60">
        <f t="shared" ref="AA38" si="351">C38+E38+G38+I38+K38+M38+O38+Q38+S38+U38+W38+Y38</f>
        <v>0</v>
      </c>
      <c r="AB38" s="63">
        <f>IF(AA38=0,0,AA38/(AA$37)*100)</f>
        <v>0</v>
      </c>
      <c r="AC38" s="253"/>
      <c r="AD38" s="8"/>
      <c r="AE38" s="22"/>
      <c r="AF38" s="8"/>
      <c r="AG38" s="14"/>
      <c r="AH38" s="22"/>
      <c r="AI38" s="282"/>
      <c r="AJ38" s="128">
        <f t="shared" ref="AJ38" si="352">$A38</f>
        <v>0</v>
      </c>
      <c r="AK38" s="128">
        <f t="shared" ref="AK38" si="353">$B38</f>
        <v>0</v>
      </c>
      <c r="AL38" s="60"/>
      <c r="AM38" s="63">
        <f>IF(AL38=0,0,AL38/(AL$37)*100)</f>
        <v>0</v>
      </c>
      <c r="AN38" s="60"/>
      <c r="AO38" s="63">
        <f t="shared" ref="AO38" si="354">IF(AN38=0,0,AN38/(AN$37)*100)</f>
        <v>0</v>
      </c>
      <c r="AP38" s="60"/>
      <c r="AQ38" s="63">
        <f t="shared" ref="AQ38" si="355">IF(AP38=0,0,AP38/(AP$37)*100)</f>
        <v>0</v>
      </c>
      <c r="AR38" s="60"/>
      <c r="AS38" s="63">
        <f t="shared" ref="AS38" si="356">IF(AR38=0,0,AR38/(AR$37)*100)</f>
        <v>0</v>
      </c>
      <c r="AT38" s="60"/>
      <c r="AU38" s="63">
        <f t="shared" ref="AU38" si="357">IF(AT38=0,0,AT38/(AT$37)*100)</f>
        <v>0</v>
      </c>
      <c r="AV38" s="60"/>
      <c r="AW38" s="63">
        <f t="shared" ref="AW38" si="358">IF(AV38=0,0,AV38/(AV$37)*100)</f>
        <v>0</v>
      </c>
      <c r="AX38" s="60"/>
      <c r="AY38" s="63">
        <f t="shared" ref="AY38" si="359">IF(AX38=0,0,AX38/(AX$37)*100)</f>
        <v>0</v>
      </c>
      <c r="AZ38" s="60"/>
      <c r="BA38" s="63">
        <f t="shared" ref="BA38" si="360">IF(AZ38=0,0,AZ38/(AZ$37)*100)</f>
        <v>0</v>
      </c>
      <c r="BB38" s="60"/>
      <c r="BC38" s="63">
        <f t="shared" ref="BC38" si="361">IF(BB38=0,0,BB38/(BB$37)*100)</f>
        <v>0</v>
      </c>
      <c r="BD38" s="60"/>
      <c r="BE38" s="63">
        <f t="shared" ref="BE38" si="362">IF(BD38=0,0,BD38/(BD$37)*100)</f>
        <v>0</v>
      </c>
      <c r="BF38" s="60"/>
      <c r="BG38" s="63">
        <f t="shared" ref="BG38" si="363">IF(BF38=0,0,BF38/(BF$37)*100)</f>
        <v>0</v>
      </c>
      <c r="BH38" s="60"/>
      <c r="BI38" s="63">
        <f t="shared" ref="BI38" si="364">IF(BH38=0,0,BH38/(BH$37)*100)</f>
        <v>0</v>
      </c>
      <c r="BJ38" s="60">
        <f t="shared" ref="BJ38" si="365">AL38+AN38+AP38+AR38+AT38+AV38+AX38+AZ38+BB38+BD38+BF38+BH38</f>
        <v>0</v>
      </c>
      <c r="BK38" s="63">
        <f>IF(BJ38=0,0,BJ38/(BJ$37)*100)</f>
        <v>0</v>
      </c>
      <c r="BL38" s="253"/>
      <c r="BM38" s="8"/>
      <c r="BN38" s="22"/>
      <c r="BO38" s="8"/>
      <c r="BP38" s="14"/>
      <c r="BQ38" s="22"/>
      <c r="BR38" s="282"/>
      <c r="BS38" s="128">
        <f t="shared" ref="BS38" si="366">$A38</f>
        <v>0</v>
      </c>
      <c r="BT38" s="128">
        <f t="shared" ref="BT38" si="367">$B38</f>
        <v>0</v>
      </c>
      <c r="BU38" s="60"/>
      <c r="BV38" s="63">
        <f>IF(BU38=0,0,BU38/(BU$37)*100)</f>
        <v>0</v>
      </c>
      <c r="BW38" s="60"/>
      <c r="BX38" s="63">
        <f t="shared" ref="BX38" si="368">IF(BW38=0,0,BW38/(BW$37)*100)</f>
        <v>0</v>
      </c>
      <c r="BY38" s="60"/>
      <c r="BZ38" s="63">
        <f t="shared" ref="BZ38" si="369">IF(BY38=0,0,BY38/(BY$37)*100)</f>
        <v>0</v>
      </c>
      <c r="CA38" s="60"/>
      <c r="CB38" s="63">
        <f t="shared" ref="CB38" si="370">IF(CA38=0,0,CA38/(CA$37)*100)</f>
        <v>0</v>
      </c>
      <c r="CC38" s="60"/>
      <c r="CD38" s="63">
        <f t="shared" ref="CD38" si="371">IF(CC38=0,0,CC38/(CC$37)*100)</f>
        <v>0</v>
      </c>
      <c r="CE38" s="60"/>
      <c r="CF38" s="63">
        <f t="shared" ref="CF38" si="372">IF(CE38=0,0,CE38/(CE$37)*100)</f>
        <v>0</v>
      </c>
      <c r="CG38" s="60"/>
      <c r="CH38" s="63">
        <f t="shared" ref="CH38" si="373">IF(CG38=0,0,CG38/(CG$37)*100)</f>
        <v>0</v>
      </c>
      <c r="CI38" s="60"/>
      <c r="CJ38" s="63">
        <f t="shared" ref="CJ38" si="374">IF(CI38=0,0,CI38/(CI$37)*100)</f>
        <v>0</v>
      </c>
      <c r="CK38" s="60"/>
      <c r="CL38" s="63">
        <f t="shared" ref="CL38" si="375">IF(CK38=0,0,CK38/(CK$37)*100)</f>
        <v>0</v>
      </c>
      <c r="CM38" s="60"/>
      <c r="CN38" s="63">
        <f t="shared" ref="CN38" si="376">IF(CM38=0,0,CM38/(CM$37)*100)</f>
        <v>0</v>
      </c>
      <c r="CO38" s="60"/>
      <c r="CP38" s="63">
        <f t="shared" ref="CP38" si="377">IF(CO38=0,0,CO38/(CO$37)*100)</f>
        <v>0</v>
      </c>
      <c r="CQ38" s="60"/>
      <c r="CR38" s="63">
        <f t="shared" ref="CR38" si="378">IF(CQ38=0,0,CQ38/(CQ$37)*100)</f>
        <v>0</v>
      </c>
      <c r="CS38" s="60">
        <f t="shared" ref="CS38" si="379">BU38+BW38+BY38+CA38+CC38+CE38+CG38+CI38+CK38+CM38+CO38+CQ38</f>
        <v>0</v>
      </c>
      <c r="CT38" s="63">
        <f>IF(CS38=0,0,CS38/(CS$37)*100)</f>
        <v>0</v>
      </c>
      <c r="CU38" s="253"/>
      <c r="CV38" s="8"/>
      <c r="CW38" s="22"/>
      <c r="CX38" s="8"/>
      <c r="CY38" s="14"/>
      <c r="CZ38" s="22"/>
      <c r="DA38" s="282"/>
      <c r="DB38" s="128">
        <f t="shared" ref="DB38" si="380">$A38</f>
        <v>0</v>
      </c>
      <c r="DC38" s="128">
        <f t="shared" ref="DC38" si="381">$B38</f>
        <v>0</v>
      </c>
      <c r="DD38" s="60"/>
      <c r="DE38" s="63">
        <f>IF(DD38=0,0,DD38/(DD$37)*100)</f>
        <v>0</v>
      </c>
      <c r="DF38" s="60"/>
      <c r="DG38" s="63">
        <f t="shared" ref="DG38" si="382">IF(DF38=0,0,DF38/(DF$37)*100)</f>
        <v>0</v>
      </c>
      <c r="DH38" s="60"/>
      <c r="DI38" s="63">
        <f t="shared" ref="DI38" si="383">IF(DH38=0,0,DH38/(DH$37)*100)</f>
        <v>0</v>
      </c>
      <c r="DJ38" s="60"/>
      <c r="DK38" s="63">
        <f t="shared" ref="DK38" si="384">IF(DJ38=0,0,DJ38/(DJ$37)*100)</f>
        <v>0</v>
      </c>
      <c r="DL38" s="60"/>
      <c r="DM38" s="63">
        <f t="shared" ref="DM38" si="385">IF(DL38=0,0,DL38/(DL$37)*100)</f>
        <v>0</v>
      </c>
      <c r="DN38" s="60"/>
      <c r="DO38" s="63">
        <f t="shared" ref="DO38" si="386">IF(DN38=0,0,DN38/(DN$37)*100)</f>
        <v>0</v>
      </c>
      <c r="DP38" s="60"/>
      <c r="DQ38" s="63">
        <f t="shared" ref="DQ38" si="387">IF(DP38=0,0,DP38/(DP$37)*100)</f>
        <v>0</v>
      </c>
      <c r="DR38" s="60"/>
      <c r="DS38" s="63">
        <f t="shared" ref="DS38" si="388">IF(DR38=0,0,DR38/(DR$37)*100)</f>
        <v>0</v>
      </c>
      <c r="DT38" s="60"/>
      <c r="DU38" s="63">
        <f t="shared" ref="DU38" si="389">IF(DT38=0,0,DT38/(DT$37)*100)</f>
        <v>0</v>
      </c>
      <c r="DV38" s="60"/>
      <c r="DW38" s="63">
        <f t="shared" ref="DW38" si="390">IF(DV38=0,0,DV38/(DV$37)*100)</f>
        <v>0</v>
      </c>
      <c r="DX38" s="60"/>
      <c r="DY38" s="63">
        <f t="shared" ref="DY38" si="391">IF(DX38=0,0,DX38/(DX$37)*100)</f>
        <v>0</v>
      </c>
      <c r="DZ38" s="60"/>
      <c r="EA38" s="63">
        <f t="shared" ref="EA38" si="392">IF(DZ38=0,0,DZ38/(DZ$37)*100)</f>
        <v>0</v>
      </c>
      <c r="EB38" s="60">
        <f t="shared" ref="EB38" si="393">DD38+DF38+DH38+DJ38+DL38+DN38+DP38+DR38+DT38+DV38+DX38+DZ38</f>
        <v>0</v>
      </c>
      <c r="EC38" s="63">
        <f>IF(EB38=0,0,EB38/(EB$37)*100)</f>
        <v>0</v>
      </c>
      <c r="ED38" s="253"/>
      <c r="EE38" s="8"/>
      <c r="EF38" s="22"/>
      <c r="EG38" s="8"/>
      <c r="EH38" s="14"/>
      <c r="EI38" s="22"/>
      <c r="EJ38" s="282"/>
      <c r="EK38" s="128">
        <f t="shared" ref="EK38" si="394">$A38</f>
        <v>0</v>
      </c>
      <c r="EL38" s="128">
        <f t="shared" ref="EL38" si="395">$B38</f>
        <v>0</v>
      </c>
      <c r="EM38" s="60"/>
      <c r="EN38" s="63">
        <f>IF(EM38=0,0,EM38/(EM$37)*100)</f>
        <v>0</v>
      </c>
      <c r="EO38" s="60"/>
      <c r="EP38" s="63">
        <f t="shared" ref="EP38" si="396">IF(EO38=0,0,EO38/(EO$37)*100)</f>
        <v>0</v>
      </c>
      <c r="EQ38" s="60"/>
      <c r="ER38" s="63">
        <f t="shared" ref="ER38" si="397">IF(EQ38=0,0,EQ38/(EQ$37)*100)</f>
        <v>0</v>
      </c>
      <c r="ES38" s="60"/>
      <c r="ET38" s="63">
        <f t="shared" ref="ET38" si="398">IF(ES38=0,0,ES38/(ES$37)*100)</f>
        <v>0</v>
      </c>
      <c r="EU38" s="60"/>
      <c r="EV38" s="63">
        <f t="shared" ref="EV38" si="399">IF(EU38=0,0,EU38/(EU$37)*100)</f>
        <v>0</v>
      </c>
      <c r="EW38" s="60"/>
      <c r="EX38" s="63">
        <f t="shared" ref="EX38" si="400">IF(EW38=0,0,EW38/(EW$37)*100)</f>
        <v>0</v>
      </c>
      <c r="EY38" s="60"/>
      <c r="EZ38" s="63">
        <f t="shared" ref="EZ38" si="401">IF(EY38=0,0,EY38/(EY$37)*100)</f>
        <v>0</v>
      </c>
      <c r="FA38" s="60"/>
      <c r="FB38" s="63">
        <f t="shared" ref="FB38" si="402">IF(FA38=0,0,FA38/(FA$37)*100)</f>
        <v>0</v>
      </c>
      <c r="FC38" s="60"/>
      <c r="FD38" s="63">
        <f t="shared" ref="FD38" si="403">IF(FC38=0,0,FC38/(FC$37)*100)</f>
        <v>0</v>
      </c>
      <c r="FE38" s="60"/>
      <c r="FF38" s="63">
        <f t="shared" ref="FF38" si="404">IF(FE38=0,0,FE38/(FE$37)*100)</f>
        <v>0</v>
      </c>
      <c r="FG38" s="60"/>
      <c r="FH38" s="63">
        <f t="shared" ref="FH38" si="405">IF(FG38=0,0,FG38/(FG$37)*100)</f>
        <v>0</v>
      </c>
      <c r="FI38" s="60"/>
      <c r="FJ38" s="63">
        <f t="shared" ref="FJ38" si="406">IF(FI38=0,0,FI38/(FI$37)*100)</f>
        <v>0</v>
      </c>
      <c r="FK38" s="60">
        <f t="shared" ref="FK38" si="407">EM38+EO38+EQ38+ES38+EU38+EW38+EY38+FA38+FC38+FE38+FG38+FI38</f>
        <v>0</v>
      </c>
      <c r="FL38" s="63">
        <f>IF(FK38=0,0,FK38/(FK$37)*100)</f>
        <v>0</v>
      </c>
      <c r="FM38" s="253"/>
      <c r="FN38" s="8"/>
      <c r="FO38" s="22"/>
      <c r="FP38" s="8"/>
      <c r="FQ38" s="14"/>
      <c r="FR38" s="22"/>
      <c r="FS38" s="282"/>
    </row>
    <row r="39" spans="1:175" ht="4.5" customHeight="1" x14ac:dyDescent="0.2">
      <c r="A39" s="48"/>
      <c r="B39" s="48"/>
      <c r="C39" s="62"/>
      <c r="D39" s="69"/>
      <c r="E39" s="62"/>
      <c r="F39" s="69"/>
      <c r="G39" s="62"/>
      <c r="H39" s="69"/>
      <c r="I39" s="62"/>
      <c r="J39" s="69"/>
      <c r="K39" s="62"/>
      <c r="L39" s="69"/>
      <c r="M39" s="62"/>
      <c r="N39" s="69"/>
      <c r="O39" s="62"/>
      <c r="P39" s="69"/>
      <c r="Q39" s="62"/>
      <c r="R39" s="69"/>
      <c r="S39" s="62"/>
      <c r="T39" s="69"/>
      <c r="U39" s="62"/>
      <c r="V39" s="69"/>
      <c r="W39" s="62"/>
      <c r="X39" s="69"/>
      <c r="Y39" s="62"/>
      <c r="Z39" s="69"/>
      <c r="AA39" s="62"/>
      <c r="AB39" s="69"/>
      <c r="AC39" s="254"/>
      <c r="AD39" s="9"/>
      <c r="AE39" s="22"/>
      <c r="AF39" s="9"/>
      <c r="AG39" s="13"/>
      <c r="AH39" s="25"/>
      <c r="AI39" s="282"/>
      <c r="AJ39" s="48"/>
      <c r="AK39" s="48"/>
      <c r="AL39" s="62"/>
      <c r="AM39" s="69"/>
      <c r="AN39" s="62"/>
      <c r="AO39" s="69"/>
      <c r="AP39" s="62"/>
      <c r="AQ39" s="69"/>
      <c r="AR39" s="62"/>
      <c r="AS39" s="69"/>
      <c r="AT39" s="62"/>
      <c r="AU39" s="69"/>
      <c r="AV39" s="62"/>
      <c r="AW39" s="69"/>
      <c r="AX39" s="62"/>
      <c r="AY39" s="69"/>
      <c r="AZ39" s="62"/>
      <c r="BA39" s="69"/>
      <c r="BB39" s="62"/>
      <c r="BC39" s="69"/>
      <c r="BD39" s="62"/>
      <c r="BE39" s="69"/>
      <c r="BF39" s="62"/>
      <c r="BG39" s="69"/>
      <c r="BH39" s="62"/>
      <c r="BI39" s="69"/>
      <c r="BJ39" s="62"/>
      <c r="BK39" s="69"/>
      <c r="BL39" s="254"/>
      <c r="BM39" s="9"/>
      <c r="BN39" s="22"/>
      <c r="BO39" s="9"/>
      <c r="BP39" s="13"/>
      <c r="BQ39" s="25"/>
      <c r="BR39" s="282"/>
      <c r="BS39" s="48"/>
      <c r="BT39" s="48"/>
      <c r="BU39" s="62"/>
      <c r="BV39" s="69"/>
      <c r="BW39" s="62"/>
      <c r="BX39" s="69"/>
      <c r="BY39" s="62"/>
      <c r="BZ39" s="69"/>
      <c r="CA39" s="62"/>
      <c r="CB39" s="69"/>
      <c r="CC39" s="62"/>
      <c r="CD39" s="69"/>
      <c r="CE39" s="62"/>
      <c r="CF39" s="69"/>
      <c r="CG39" s="62"/>
      <c r="CH39" s="69"/>
      <c r="CI39" s="62"/>
      <c r="CJ39" s="69"/>
      <c r="CK39" s="62"/>
      <c r="CL39" s="69"/>
      <c r="CM39" s="62"/>
      <c r="CN39" s="69"/>
      <c r="CO39" s="62"/>
      <c r="CP39" s="69"/>
      <c r="CQ39" s="62"/>
      <c r="CR39" s="69"/>
      <c r="CS39" s="62"/>
      <c r="CT39" s="69"/>
      <c r="CU39" s="254"/>
      <c r="CV39" s="9"/>
      <c r="CW39" s="22"/>
      <c r="CX39" s="9"/>
      <c r="CY39" s="13"/>
      <c r="CZ39" s="25"/>
      <c r="DA39" s="282"/>
      <c r="DB39" s="48"/>
      <c r="DC39" s="48"/>
      <c r="DD39" s="62"/>
      <c r="DE39" s="69"/>
      <c r="DF39" s="62"/>
      <c r="DG39" s="69"/>
      <c r="DH39" s="62"/>
      <c r="DI39" s="69"/>
      <c r="DJ39" s="62"/>
      <c r="DK39" s="69"/>
      <c r="DL39" s="62"/>
      <c r="DM39" s="69"/>
      <c r="DN39" s="62"/>
      <c r="DO39" s="69"/>
      <c r="DP39" s="62"/>
      <c r="DQ39" s="69"/>
      <c r="DR39" s="62"/>
      <c r="DS39" s="69"/>
      <c r="DT39" s="62"/>
      <c r="DU39" s="69"/>
      <c r="DV39" s="62"/>
      <c r="DW39" s="69"/>
      <c r="DX39" s="62"/>
      <c r="DY39" s="69"/>
      <c r="DZ39" s="62"/>
      <c r="EA39" s="69"/>
      <c r="EB39" s="62"/>
      <c r="EC39" s="69"/>
      <c r="ED39" s="254"/>
      <c r="EE39" s="9"/>
      <c r="EF39" s="22"/>
      <c r="EG39" s="9"/>
      <c r="EH39" s="13"/>
      <c r="EI39" s="25"/>
      <c r="EJ39" s="282"/>
      <c r="EK39" s="48"/>
      <c r="EL39" s="48"/>
      <c r="EM39" s="62"/>
      <c r="EN39" s="69"/>
      <c r="EO39" s="62"/>
      <c r="EP39" s="69"/>
      <c r="EQ39" s="62"/>
      <c r="ER39" s="69"/>
      <c r="ES39" s="62"/>
      <c r="ET39" s="69"/>
      <c r="EU39" s="62"/>
      <c r="EV39" s="69"/>
      <c r="EW39" s="62"/>
      <c r="EX39" s="69"/>
      <c r="EY39" s="62"/>
      <c r="EZ39" s="69"/>
      <c r="FA39" s="62"/>
      <c r="FB39" s="69"/>
      <c r="FC39" s="62"/>
      <c r="FD39" s="69"/>
      <c r="FE39" s="62"/>
      <c r="FF39" s="69"/>
      <c r="FG39" s="62"/>
      <c r="FH39" s="69"/>
      <c r="FI39" s="62"/>
      <c r="FJ39" s="69"/>
      <c r="FK39" s="62"/>
      <c r="FL39" s="69"/>
      <c r="FM39" s="254"/>
      <c r="FN39" s="9"/>
      <c r="FO39" s="22"/>
      <c r="FP39" s="9"/>
      <c r="FQ39" s="13"/>
      <c r="FR39" s="25"/>
      <c r="FS39" s="282"/>
    </row>
    <row r="40" spans="1:175" s="28" customFormat="1" x14ac:dyDescent="0.2">
      <c r="A40" s="129" t="s">
        <v>66</v>
      </c>
      <c r="B40" s="129" t="s">
        <v>303</v>
      </c>
      <c r="C40" s="78">
        <f>C8+C20+C24+C37</f>
        <v>0</v>
      </c>
      <c r="D40" s="239">
        <f>IF(C40=0,0,C40/(C$8+C$20)*100)</f>
        <v>0</v>
      </c>
      <c r="E40" s="78">
        <f t="shared" ref="E40" si="408">E8+E20+E24+E37</f>
        <v>0</v>
      </c>
      <c r="F40" s="239">
        <f>IF(E40=0,0,E40/(E$8+E$20)*100)</f>
        <v>0</v>
      </c>
      <c r="G40" s="78">
        <f t="shared" ref="G40" si="409">G8+G20+G24+G37</f>
        <v>0</v>
      </c>
      <c r="H40" s="239">
        <f>IF(G40=0,0,G40/(G$8+G$20)*100)</f>
        <v>0</v>
      </c>
      <c r="I40" s="78">
        <f t="shared" ref="I40" si="410">I8+I20+I24+I37</f>
        <v>0</v>
      </c>
      <c r="J40" s="239">
        <f>IF(I40=0,0,I40/(I$8+I$20)*100)</f>
        <v>0</v>
      </c>
      <c r="K40" s="78">
        <f t="shared" ref="K40" si="411">K8+K20+K24+K37</f>
        <v>0</v>
      </c>
      <c r="L40" s="239">
        <f>IF(K40=0,0,K40/(K$8+K$20)*100)</f>
        <v>0</v>
      </c>
      <c r="M40" s="78">
        <f t="shared" ref="M40" si="412">M8+M20+M24+M37</f>
        <v>0</v>
      </c>
      <c r="N40" s="239">
        <f>IF(M40=0,0,M40/(M$8+M$20)*100)</f>
        <v>0</v>
      </c>
      <c r="O40" s="78">
        <f t="shared" ref="O40" si="413">O8+O20+O24+O37</f>
        <v>0</v>
      </c>
      <c r="P40" s="239">
        <f>IF(O40=0,0,O40/(O$8+O$20)*100)</f>
        <v>0</v>
      </c>
      <c r="Q40" s="78">
        <f t="shared" ref="Q40" si="414">Q8+Q20+Q24+Q37</f>
        <v>0</v>
      </c>
      <c r="R40" s="239">
        <f>IF(Q40=0,0,Q40/(Q$8+Q$20)*100)</f>
        <v>0</v>
      </c>
      <c r="S40" s="78">
        <f t="shared" ref="S40" si="415">S8+S20+S24+S37</f>
        <v>0</v>
      </c>
      <c r="T40" s="239">
        <f>IF(S40=0,0,S40/(S$8+S$20)*100)</f>
        <v>0</v>
      </c>
      <c r="U40" s="78">
        <f t="shared" ref="U40" si="416">U8+U20+U24+U37</f>
        <v>0</v>
      </c>
      <c r="V40" s="239">
        <f>IF(U40=0,0,U40/(U$8+U$20)*100)</f>
        <v>0</v>
      </c>
      <c r="W40" s="78">
        <f t="shared" ref="W40" si="417">W8+W20+W24+W37</f>
        <v>0</v>
      </c>
      <c r="X40" s="239">
        <f>IF(W40=0,0,W40/(W$8+W$20)*100)</f>
        <v>0</v>
      </c>
      <c r="Y40" s="78">
        <f t="shared" ref="Y40" si="418">Y8+Y20+Y24+Y37</f>
        <v>0</v>
      </c>
      <c r="Z40" s="239">
        <f>IF(Y40=0,0,Y40/(Y$8+Y$20)*100)</f>
        <v>0</v>
      </c>
      <c r="AA40" s="78">
        <f t="shared" ref="AA40" si="419">AA8+AA20+AA24+AA37</f>
        <v>0</v>
      </c>
      <c r="AB40" s="239">
        <f t="shared" ref="AB40" si="420">IF(AA40=0,0,AA40/(AA$8+AA$20)*100)</f>
        <v>0</v>
      </c>
      <c r="AC40" s="254"/>
      <c r="AD40" s="9"/>
      <c r="AE40" s="22"/>
      <c r="AF40" s="9"/>
      <c r="AG40" s="13"/>
      <c r="AH40" s="25"/>
      <c r="AI40" s="279"/>
      <c r="AJ40" s="129" t="s">
        <v>66</v>
      </c>
      <c r="AK40" s="129" t="s">
        <v>303</v>
      </c>
      <c r="AL40" s="78">
        <f>AL8+AL20+AL24+AL37</f>
        <v>0</v>
      </c>
      <c r="AM40" s="239">
        <f>IF(AL40=0,0,AL40/(AL$8+AL$20)*100)</f>
        <v>0</v>
      </c>
      <c r="AN40" s="78">
        <f t="shared" ref="AN40" si="421">AN8+AN20+AN24+AN37</f>
        <v>0</v>
      </c>
      <c r="AO40" s="239">
        <f>IF(AN40=0,0,AN40/(AN$8+AN$20)*100)</f>
        <v>0</v>
      </c>
      <c r="AP40" s="78">
        <f t="shared" ref="AP40" si="422">AP8+AP20+AP24+AP37</f>
        <v>0</v>
      </c>
      <c r="AQ40" s="239">
        <f>IF(AP40=0,0,AP40/(AP$8+AP$20)*100)</f>
        <v>0</v>
      </c>
      <c r="AR40" s="78">
        <f t="shared" ref="AR40" si="423">AR8+AR20+AR24+AR37</f>
        <v>0</v>
      </c>
      <c r="AS40" s="239">
        <f>IF(AR40=0,0,AR40/(AR$8+AR$20)*100)</f>
        <v>0</v>
      </c>
      <c r="AT40" s="78">
        <f t="shared" ref="AT40" si="424">AT8+AT20+AT24+AT37</f>
        <v>0</v>
      </c>
      <c r="AU40" s="239">
        <f>IF(AT40=0,0,AT40/(AT$8+AT$20)*100)</f>
        <v>0</v>
      </c>
      <c r="AV40" s="78">
        <f t="shared" ref="AV40" si="425">AV8+AV20+AV24+AV37</f>
        <v>0</v>
      </c>
      <c r="AW40" s="239">
        <f>IF(AV40=0,0,AV40/(AV$8+AV$20)*100)</f>
        <v>0</v>
      </c>
      <c r="AX40" s="78">
        <f t="shared" ref="AX40" si="426">AX8+AX20+AX24+AX37</f>
        <v>0</v>
      </c>
      <c r="AY40" s="239">
        <f>IF(AX40=0,0,AX40/(AX$8+AX$20)*100)</f>
        <v>0</v>
      </c>
      <c r="AZ40" s="78">
        <f t="shared" ref="AZ40" si="427">AZ8+AZ20+AZ24+AZ37</f>
        <v>0</v>
      </c>
      <c r="BA40" s="239">
        <f>IF(AZ40=0,0,AZ40/(AZ$8+AZ$20)*100)</f>
        <v>0</v>
      </c>
      <c r="BB40" s="78">
        <f t="shared" ref="BB40" si="428">BB8+BB20+BB24+BB37</f>
        <v>0</v>
      </c>
      <c r="BC40" s="239">
        <f>IF(BB40=0,0,BB40/(BB$8+BB$20)*100)</f>
        <v>0</v>
      </c>
      <c r="BD40" s="78">
        <f t="shared" ref="BD40" si="429">BD8+BD20+BD24+BD37</f>
        <v>0</v>
      </c>
      <c r="BE40" s="239">
        <f>IF(BD40=0,0,BD40/(BD$8+BD$20)*100)</f>
        <v>0</v>
      </c>
      <c r="BF40" s="78">
        <f t="shared" ref="BF40" si="430">BF8+BF20+BF24+BF37</f>
        <v>0</v>
      </c>
      <c r="BG40" s="239">
        <f>IF(BF40=0,0,BF40/(BF$8+BF$20)*100)</f>
        <v>0</v>
      </c>
      <c r="BH40" s="78">
        <f t="shared" ref="BH40" si="431">BH8+BH20+BH24+BH37</f>
        <v>0</v>
      </c>
      <c r="BI40" s="239">
        <f>IF(BH40=0,0,BH40/(BH$8+BH$20)*100)</f>
        <v>0</v>
      </c>
      <c r="BJ40" s="78">
        <f t="shared" ref="BJ40" si="432">BJ8+BJ20+BJ24+BJ37</f>
        <v>0</v>
      </c>
      <c r="BK40" s="239">
        <f t="shared" ref="BK40" si="433">IF(BJ40=0,0,BJ40/(BJ$8+BJ$20)*100)</f>
        <v>0</v>
      </c>
      <c r="BL40" s="254"/>
      <c r="BM40" s="9"/>
      <c r="BN40" s="22"/>
      <c r="BO40" s="9"/>
      <c r="BP40" s="13"/>
      <c r="BQ40" s="25"/>
      <c r="BR40" s="279"/>
      <c r="BS40" s="129" t="s">
        <v>66</v>
      </c>
      <c r="BT40" s="129" t="s">
        <v>303</v>
      </c>
      <c r="BU40" s="78">
        <f>BU8+BU20+BU24+BU37</f>
        <v>0</v>
      </c>
      <c r="BV40" s="239">
        <f>IF(BU40=0,0,BU40/(BU$8+BU$20)*100)</f>
        <v>0</v>
      </c>
      <c r="BW40" s="78">
        <f t="shared" ref="BW40" si="434">BW8+BW20+BW24+BW37</f>
        <v>0</v>
      </c>
      <c r="BX40" s="239">
        <f>IF(BW40=0,0,BW40/(BW$8+BW$20)*100)</f>
        <v>0</v>
      </c>
      <c r="BY40" s="78">
        <f t="shared" ref="BY40" si="435">BY8+BY20+BY24+BY37</f>
        <v>0</v>
      </c>
      <c r="BZ40" s="239">
        <f>IF(BY40=0,0,BY40/(BY$8+BY$20)*100)</f>
        <v>0</v>
      </c>
      <c r="CA40" s="78">
        <f t="shared" ref="CA40" si="436">CA8+CA20+CA24+CA37</f>
        <v>0</v>
      </c>
      <c r="CB40" s="239">
        <f>IF(CA40=0,0,CA40/(CA$8+CA$20)*100)</f>
        <v>0</v>
      </c>
      <c r="CC40" s="78">
        <f t="shared" ref="CC40" si="437">CC8+CC20+CC24+CC37</f>
        <v>0</v>
      </c>
      <c r="CD40" s="239">
        <f>IF(CC40=0,0,CC40/(CC$8+CC$20)*100)</f>
        <v>0</v>
      </c>
      <c r="CE40" s="78">
        <f t="shared" ref="CE40" si="438">CE8+CE20+CE24+CE37</f>
        <v>0</v>
      </c>
      <c r="CF40" s="239">
        <f>IF(CE40=0,0,CE40/(CE$8+CE$20)*100)</f>
        <v>0</v>
      </c>
      <c r="CG40" s="78">
        <f t="shared" ref="CG40" si="439">CG8+CG20+CG24+CG37</f>
        <v>0</v>
      </c>
      <c r="CH40" s="239">
        <f>IF(CG40=0,0,CG40/(CG$8+CG$20)*100)</f>
        <v>0</v>
      </c>
      <c r="CI40" s="78">
        <f t="shared" ref="CI40" si="440">CI8+CI20+CI24+CI37</f>
        <v>0</v>
      </c>
      <c r="CJ40" s="239">
        <f>IF(CI40=0,0,CI40/(CI$8+CI$20)*100)</f>
        <v>0</v>
      </c>
      <c r="CK40" s="78">
        <f t="shared" ref="CK40" si="441">CK8+CK20+CK24+CK37</f>
        <v>0</v>
      </c>
      <c r="CL40" s="239">
        <f>IF(CK40=0,0,CK40/(CK$8+CK$20)*100)</f>
        <v>0</v>
      </c>
      <c r="CM40" s="78">
        <f t="shared" ref="CM40" si="442">CM8+CM20+CM24+CM37</f>
        <v>0</v>
      </c>
      <c r="CN40" s="239">
        <f>IF(CM40=0,0,CM40/(CM$8+CM$20)*100)</f>
        <v>0</v>
      </c>
      <c r="CO40" s="78">
        <f t="shared" ref="CO40" si="443">CO8+CO20+CO24+CO37</f>
        <v>0</v>
      </c>
      <c r="CP40" s="239">
        <f>IF(CO40=0,0,CO40/(CO$8+CO$20)*100)</f>
        <v>0</v>
      </c>
      <c r="CQ40" s="78">
        <f t="shared" ref="CQ40" si="444">CQ8+CQ20+CQ24+CQ37</f>
        <v>0</v>
      </c>
      <c r="CR40" s="239">
        <f>IF(CQ40=0,0,CQ40/(CQ$8+CQ$20)*100)</f>
        <v>0</v>
      </c>
      <c r="CS40" s="78">
        <f t="shared" ref="CS40" si="445">CS8+CS20+CS24+CS37</f>
        <v>0</v>
      </c>
      <c r="CT40" s="239">
        <f t="shared" ref="CT40" si="446">IF(CS40=0,0,CS40/(CS$8+CS$20)*100)</f>
        <v>0</v>
      </c>
      <c r="CU40" s="254"/>
      <c r="CV40" s="9"/>
      <c r="CW40" s="22"/>
      <c r="CX40" s="9"/>
      <c r="CY40" s="13"/>
      <c r="CZ40" s="25"/>
      <c r="DA40" s="279"/>
      <c r="DB40" s="129" t="s">
        <v>66</v>
      </c>
      <c r="DC40" s="129" t="s">
        <v>303</v>
      </c>
      <c r="DD40" s="78">
        <f>DD8+DD20+DD24+DD37</f>
        <v>0</v>
      </c>
      <c r="DE40" s="239">
        <f>IF(DD40=0,0,DD40/(DD$8+DD$20)*100)</f>
        <v>0</v>
      </c>
      <c r="DF40" s="78">
        <f t="shared" ref="DF40" si="447">DF8+DF20+DF24+DF37</f>
        <v>0</v>
      </c>
      <c r="DG40" s="239">
        <f>IF(DF40=0,0,DF40/(DF$8+DF$20)*100)</f>
        <v>0</v>
      </c>
      <c r="DH40" s="78">
        <f t="shared" ref="DH40" si="448">DH8+DH20+DH24+DH37</f>
        <v>0</v>
      </c>
      <c r="DI40" s="239">
        <f>IF(DH40=0,0,DH40/(DH$8+DH$20)*100)</f>
        <v>0</v>
      </c>
      <c r="DJ40" s="78">
        <f t="shared" ref="DJ40" si="449">DJ8+DJ20+DJ24+DJ37</f>
        <v>0</v>
      </c>
      <c r="DK40" s="239">
        <f>IF(DJ40=0,0,DJ40/(DJ$8+DJ$20)*100)</f>
        <v>0</v>
      </c>
      <c r="DL40" s="78">
        <f t="shared" ref="DL40" si="450">DL8+DL20+DL24+DL37</f>
        <v>0</v>
      </c>
      <c r="DM40" s="239">
        <f>IF(DL40=0,0,DL40/(DL$8+DL$20)*100)</f>
        <v>0</v>
      </c>
      <c r="DN40" s="78">
        <f t="shared" ref="DN40" si="451">DN8+DN20+DN24+DN37</f>
        <v>0</v>
      </c>
      <c r="DO40" s="239">
        <f>IF(DN40=0,0,DN40/(DN$8+DN$20)*100)</f>
        <v>0</v>
      </c>
      <c r="DP40" s="78">
        <f t="shared" ref="DP40" si="452">DP8+DP20+DP24+DP37</f>
        <v>0</v>
      </c>
      <c r="DQ40" s="239">
        <f>IF(DP40=0,0,DP40/(DP$8+DP$20)*100)</f>
        <v>0</v>
      </c>
      <c r="DR40" s="78">
        <f t="shared" ref="DR40" si="453">DR8+DR20+DR24+DR37</f>
        <v>0</v>
      </c>
      <c r="DS40" s="239">
        <f>IF(DR40=0,0,DR40/(DR$8+DR$20)*100)</f>
        <v>0</v>
      </c>
      <c r="DT40" s="78">
        <f t="shared" ref="DT40" si="454">DT8+DT20+DT24+DT37</f>
        <v>0</v>
      </c>
      <c r="DU40" s="239">
        <f>IF(DT40=0,0,DT40/(DT$8+DT$20)*100)</f>
        <v>0</v>
      </c>
      <c r="DV40" s="78">
        <f t="shared" ref="DV40" si="455">DV8+DV20+DV24+DV37</f>
        <v>0</v>
      </c>
      <c r="DW40" s="239">
        <f>IF(DV40=0,0,DV40/(DV$8+DV$20)*100)</f>
        <v>0</v>
      </c>
      <c r="DX40" s="78">
        <f t="shared" ref="DX40" si="456">DX8+DX20+DX24+DX37</f>
        <v>0</v>
      </c>
      <c r="DY40" s="239">
        <f>IF(DX40=0,0,DX40/(DX$8+DX$20)*100)</f>
        <v>0</v>
      </c>
      <c r="DZ40" s="78">
        <f t="shared" ref="DZ40" si="457">DZ8+DZ20+DZ24+DZ37</f>
        <v>0</v>
      </c>
      <c r="EA40" s="239">
        <f>IF(DZ40=0,0,DZ40/(DZ$8+DZ$20)*100)</f>
        <v>0</v>
      </c>
      <c r="EB40" s="78">
        <f t="shared" ref="EB40" si="458">EB8+EB20+EB24+EB37</f>
        <v>0</v>
      </c>
      <c r="EC40" s="239">
        <f t="shared" ref="EC40" si="459">IF(EB40=0,0,EB40/(EB$8+EB$20)*100)</f>
        <v>0</v>
      </c>
      <c r="ED40" s="254"/>
      <c r="EE40" s="9"/>
      <c r="EF40" s="22"/>
      <c r="EG40" s="9"/>
      <c r="EH40" s="13"/>
      <c r="EI40" s="25"/>
      <c r="EJ40" s="279"/>
      <c r="EK40" s="129" t="s">
        <v>66</v>
      </c>
      <c r="EL40" s="129" t="s">
        <v>303</v>
      </c>
      <c r="EM40" s="78">
        <f>EM8+EM20+EM24+EM37</f>
        <v>0</v>
      </c>
      <c r="EN40" s="239">
        <f>IF(EM40=0,0,EM40/(EM$8+EM$20)*100)</f>
        <v>0</v>
      </c>
      <c r="EO40" s="78">
        <f t="shared" ref="EO40" si="460">EO8+EO20+EO24+EO37</f>
        <v>0</v>
      </c>
      <c r="EP40" s="239">
        <f>IF(EO40=0,0,EO40/(EO$8+EO$20)*100)</f>
        <v>0</v>
      </c>
      <c r="EQ40" s="78">
        <f t="shared" ref="EQ40" si="461">EQ8+EQ20+EQ24+EQ37</f>
        <v>0</v>
      </c>
      <c r="ER40" s="239">
        <f>IF(EQ40=0,0,EQ40/(EQ$8+EQ$20)*100)</f>
        <v>0</v>
      </c>
      <c r="ES40" s="78">
        <f t="shared" ref="ES40" si="462">ES8+ES20+ES24+ES37</f>
        <v>0</v>
      </c>
      <c r="ET40" s="239">
        <f>IF(ES40=0,0,ES40/(ES$8+ES$20)*100)</f>
        <v>0</v>
      </c>
      <c r="EU40" s="78">
        <f t="shared" ref="EU40" si="463">EU8+EU20+EU24+EU37</f>
        <v>0</v>
      </c>
      <c r="EV40" s="239">
        <f>IF(EU40=0,0,EU40/(EU$8+EU$20)*100)</f>
        <v>0</v>
      </c>
      <c r="EW40" s="78">
        <f t="shared" ref="EW40" si="464">EW8+EW20+EW24+EW37</f>
        <v>0</v>
      </c>
      <c r="EX40" s="239">
        <f>IF(EW40=0,0,EW40/(EW$8+EW$20)*100)</f>
        <v>0</v>
      </c>
      <c r="EY40" s="78">
        <f t="shared" ref="EY40" si="465">EY8+EY20+EY24+EY37</f>
        <v>0</v>
      </c>
      <c r="EZ40" s="239">
        <f>IF(EY40=0,0,EY40/(EY$8+EY$20)*100)</f>
        <v>0</v>
      </c>
      <c r="FA40" s="78">
        <f t="shared" ref="FA40" si="466">FA8+FA20+FA24+FA37</f>
        <v>0</v>
      </c>
      <c r="FB40" s="239">
        <f>IF(FA40=0,0,FA40/(FA$8+FA$20)*100)</f>
        <v>0</v>
      </c>
      <c r="FC40" s="78">
        <f t="shared" ref="FC40" si="467">FC8+FC20+FC24+FC37</f>
        <v>0</v>
      </c>
      <c r="FD40" s="239">
        <f>IF(FC40=0,0,FC40/(FC$8+FC$20)*100)</f>
        <v>0</v>
      </c>
      <c r="FE40" s="78">
        <f t="shared" ref="FE40" si="468">FE8+FE20+FE24+FE37</f>
        <v>0</v>
      </c>
      <c r="FF40" s="239">
        <f>IF(FE40=0,0,FE40/(FE$8+FE$20)*100)</f>
        <v>0</v>
      </c>
      <c r="FG40" s="78">
        <f t="shared" ref="FG40" si="469">FG8+FG20+FG24+FG37</f>
        <v>0</v>
      </c>
      <c r="FH40" s="239">
        <f>IF(FG40=0,0,FG40/(FG$8+FG$20)*100)</f>
        <v>0</v>
      </c>
      <c r="FI40" s="78">
        <f t="shared" ref="FI40" si="470">FI8+FI20+FI24+FI37</f>
        <v>0</v>
      </c>
      <c r="FJ40" s="239">
        <f>IF(FI40=0,0,FI40/(FI$8+FI$20)*100)</f>
        <v>0</v>
      </c>
      <c r="FK40" s="78">
        <f t="shared" ref="FK40" si="471">FK8+FK20+FK24+FK37</f>
        <v>0</v>
      </c>
      <c r="FL40" s="239">
        <f t="shared" ref="FL40" si="472">IF(FK40=0,0,FK40/(FK$8+FK$20)*100)</f>
        <v>0</v>
      </c>
      <c r="FM40" s="254"/>
      <c r="FN40" s="9"/>
      <c r="FO40" s="22"/>
      <c r="FP40" s="9"/>
      <c r="FQ40" s="13"/>
      <c r="FR40" s="25"/>
      <c r="FS40" s="279"/>
    </row>
    <row r="41" spans="1:175" s="28" customFormat="1" ht="4.5" customHeight="1" x14ac:dyDescent="0.2">
      <c r="A41" s="130"/>
      <c r="B41" s="130"/>
      <c r="C41" s="76"/>
      <c r="D41" s="83"/>
      <c r="E41" s="76"/>
      <c r="F41" s="83"/>
      <c r="G41" s="76"/>
      <c r="H41" s="83"/>
      <c r="I41" s="76"/>
      <c r="J41" s="83"/>
      <c r="K41" s="76"/>
      <c r="L41" s="83"/>
      <c r="M41" s="76"/>
      <c r="N41" s="83"/>
      <c r="O41" s="76"/>
      <c r="P41" s="83"/>
      <c r="Q41" s="76"/>
      <c r="R41" s="83"/>
      <c r="S41" s="76"/>
      <c r="T41" s="83"/>
      <c r="U41" s="76"/>
      <c r="V41" s="83"/>
      <c r="W41" s="76"/>
      <c r="X41" s="83"/>
      <c r="Y41" s="76"/>
      <c r="Z41" s="83"/>
      <c r="AA41" s="76"/>
      <c r="AB41" s="83"/>
      <c r="AC41" s="254"/>
      <c r="AD41" s="9"/>
      <c r="AE41" s="22"/>
      <c r="AF41" s="9"/>
      <c r="AG41" s="13"/>
      <c r="AH41" s="25"/>
      <c r="AI41" s="279"/>
      <c r="AJ41" s="130"/>
      <c r="AK41" s="130"/>
      <c r="AL41" s="76"/>
      <c r="AM41" s="83"/>
      <c r="AN41" s="76"/>
      <c r="AO41" s="83"/>
      <c r="AP41" s="76"/>
      <c r="AQ41" s="83"/>
      <c r="AR41" s="76"/>
      <c r="AS41" s="83"/>
      <c r="AT41" s="76"/>
      <c r="AU41" s="83"/>
      <c r="AV41" s="76"/>
      <c r="AW41" s="83"/>
      <c r="AX41" s="76"/>
      <c r="AY41" s="83"/>
      <c r="AZ41" s="76"/>
      <c r="BA41" s="83"/>
      <c r="BB41" s="76"/>
      <c r="BC41" s="83"/>
      <c r="BD41" s="76"/>
      <c r="BE41" s="83"/>
      <c r="BF41" s="76"/>
      <c r="BG41" s="83"/>
      <c r="BH41" s="76"/>
      <c r="BI41" s="83"/>
      <c r="BJ41" s="76"/>
      <c r="BK41" s="83"/>
      <c r="BL41" s="254"/>
      <c r="BM41" s="9"/>
      <c r="BN41" s="22"/>
      <c r="BO41" s="9"/>
      <c r="BP41" s="13"/>
      <c r="BQ41" s="25"/>
      <c r="BR41" s="279"/>
      <c r="BS41" s="130"/>
      <c r="BT41" s="130"/>
      <c r="BU41" s="76"/>
      <c r="BV41" s="83"/>
      <c r="BW41" s="76"/>
      <c r="BX41" s="83"/>
      <c r="BY41" s="76"/>
      <c r="BZ41" s="83"/>
      <c r="CA41" s="76"/>
      <c r="CB41" s="83"/>
      <c r="CC41" s="76"/>
      <c r="CD41" s="83"/>
      <c r="CE41" s="76"/>
      <c r="CF41" s="83"/>
      <c r="CG41" s="76"/>
      <c r="CH41" s="83"/>
      <c r="CI41" s="76"/>
      <c r="CJ41" s="83"/>
      <c r="CK41" s="76"/>
      <c r="CL41" s="83"/>
      <c r="CM41" s="76"/>
      <c r="CN41" s="83"/>
      <c r="CO41" s="76"/>
      <c r="CP41" s="83"/>
      <c r="CQ41" s="76"/>
      <c r="CR41" s="83"/>
      <c r="CS41" s="76"/>
      <c r="CT41" s="83"/>
      <c r="CU41" s="254"/>
      <c r="CV41" s="9"/>
      <c r="CW41" s="22"/>
      <c r="CX41" s="9"/>
      <c r="CY41" s="13"/>
      <c r="CZ41" s="25"/>
      <c r="DA41" s="279"/>
      <c r="DB41" s="130"/>
      <c r="DC41" s="130"/>
      <c r="DD41" s="76"/>
      <c r="DE41" s="83"/>
      <c r="DF41" s="76"/>
      <c r="DG41" s="83"/>
      <c r="DH41" s="76"/>
      <c r="DI41" s="83"/>
      <c r="DJ41" s="76"/>
      <c r="DK41" s="83"/>
      <c r="DL41" s="76"/>
      <c r="DM41" s="83"/>
      <c r="DN41" s="76"/>
      <c r="DO41" s="83"/>
      <c r="DP41" s="76"/>
      <c r="DQ41" s="83"/>
      <c r="DR41" s="76"/>
      <c r="DS41" s="83"/>
      <c r="DT41" s="76"/>
      <c r="DU41" s="83"/>
      <c r="DV41" s="76"/>
      <c r="DW41" s="83"/>
      <c r="DX41" s="76"/>
      <c r="DY41" s="83"/>
      <c r="DZ41" s="76"/>
      <c r="EA41" s="83"/>
      <c r="EB41" s="76"/>
      <c r="EC41" s="83"/>
      <c r="ED41" s="254"/>
      <c r="EE41" s="9"/>
      <c r="EF41" s="22"/>
      <c r="EG41" s="9"/>
      <c r="EH41" s="13"/>
      <c r="EI41" s="25"/>
      <c r="EJ41" s="279"/>
      <c r="EK41" s="130"/>
      <c r="EL41" s="130"/>
      <c r="EM41" s="76"/>
      <c r="EN41" s="83"/>
      <c r="EO41" s="76"/>
      <c r="EP41" s="83"/>
      <c r="EQ41" s="76"/>
      <c r="ER41" s="83"/>
      <c r="ES41" s="76"/>
      <c r="ET41" s="83"/>
      <c r="EU41" s="76"/>
      <c r="EV41" s="83"/>
      <c r="EW41" s="76"/>
      <c r="EX41" s="83"/>
      <c r="EY41" s="76"/>
      <c r="EZ41" s="83"/>
      <c r="FA41" s="76"/>
      <c r="FB41" s="83"/>
      <c r="FC41" s="76"/>
      <c r="FD41" s="83"/>
      <c r="FE41" s="76"/>
      <c r="FF41" s="83"/>
      <c r="FG41" s="76"/>
      <c r="FH41" s="83"/>
      <c r="FI41" s="76"/>
      <c r="FJ41" s="83"/>
      <c r="FK41" s="76"/>
      <c r="FL41" s="83"/>
      <c r="FM41" s="254"/>
      <c r="FN41" s="9"/>
      <c r="FO41" s="22"/>
      <c r="FP41" s="9"/>
      <c r="FQ41" s="13"/>
      <c r="FR41" s="25"/>
      <c r="FS41" s="279"/>
    </row>
    <row r="42" spans="1:175" s="28" customFormat="1" x14ac:dyDescent="0.2">
      <c r="A42" s="70" t="s">
        <v>8</v>
      </c>
      <c r="B42" s="70" t="s">
        <v>292</v>
      </c>
      <c r="C42" s="51">
        <f>C105+C112+C119</f>
        <v>0</v>
      </c>
      <c r="D42" s="53">
        <f>IF(C42=0,0,C42/(C$8+C$20)*100)</f>
        <v>0</v>
      </c>
      <c r="E42" s="51">
        <f t="shared" ref="E42" si="473">E105+E112+E119</f>
        <v>0</v>
      </c>
      <c r="F42" s="53">
        <f>IF(E42=0,0,E42/(E$8+E$20)*100)</f>
        <v>0</v>
      </c>
      <c r="G42" s="51">
        <f t="shared" ref="G42" si="474">G105+G112+G119</f>
        <v>0</v>
      </c>
      <c r="H42" s="53">
        <f>IF(G42=0,0,G42/(G$8+G$20)*100)</f>
        <v>0</v>
      </c>
      <c r="I42" s="51">
        <f t="shared" ref="I42" si="475">I105+I112+I119</f>
        <v>0</v>
      </c>
      <c r="J42" s="53">
        <f>IF(I42=0,0,I42/(I$8+I$20)*100)</f>
        <v>0</v>
      </c>
      <c r="K42" s="51">
        <f t="shared" ref="K42" si="476">K105+K112+K119</f>
        <v>0</v>
      </c>
      <c r="L42" s="53">
        <f>IF(K42=0,0,K42/(K$8+K$20)*100)</f>
        <v>0</v>
      </c>
      <c r="M42" s="51">
        <f t="shared" ref="M42" si="477">M105+M112+M119</f>
        <v>0</v>
      </c>
      <c r="N42" s="53">
        <f>IF(M42=0,0,M42/(M$8+M$20)*100)</f>
        <v>0</v>
      </c>
      <c r="O42" s="51">
        <f t="shared" ref="O42" si="478">O105+O112+O119</f>
        <v>0</v>
      </c>
      <c r="P42" s="53">
        <f>IF(O42=0,0,O42/(O$8+O$20)*100)</f>
        <v>0</v>
      </c>
      <c r="Q42" s="51">
        <f t="shared" ref="Q42" si="479">Q105+Q112+Q119</f>
        <v>0</v>
      </c>
      <c r="R42" s="53">
        <f>IF(Q42=0,0,Q42/(Q$8+Q$20)*100)</f>
        <v>0</v>
      </c>
      <c r="S42" s="51">
        <f t="shared" ref="S42" si="480">S105+S112+S119</f>
        <v>0</v>
      </c>
      <c r="T42" s="53">
        <f>IF(S42=0,0,S42/(S$8+S$20)*100)</f>
        <v>0</v>
      </c>
      <c r="U42" s="51">
        <f t="shared" ref="U42" si="481">U105+U112+U119</f>
        <v>0</v>
      </c>
      <c r="V42" s="53">
        <f>IF(U42=0,0,U42/(U$8+U$20)*100)</f>
        <v>0</v>
      </c>
      <c r="W42" s="51">
        <f t="shared" ref="W42" si="482">W105+W112+W119</f>
        <v>0</v>
      </c>
      <c r="X42" s="53">
        <f>IF(W42=0,0,W42/(W$8+W$20)*100)</f>
        <v>0</v>
      </c>
      <c r="Y42" s="51">
        <f t="shared" ref="Y42" si="483">Y105+Y112+Y119</f>
        <v>0</v>
      </c>
      <c r="Z42" s="53">
        <f>IF(Y42=0,0,Y42/(Y$8+Y$20)*100)</f>
        <v>0</v>
      </c>
      <c r="AA42" s="51">
        <f>C42+E42+G42+I42+K42+M42+O42+Q42+S42+U42+W42+Y42</f>
        <v>0</v>
      </c>
      <c r="AB42" s="53">
        <f>IF(AA42=0,0,AA42/(AA$8+AA$20)*100)</f>
        <v>0</v>
      </c>
      <c r="AC42" s="254"/>
      <c r="AD42" s="9"/>
      <c r="AE42" s="14"/>
      <c r="AF42" s="9"/>
      <c r="AG42" s="14"/>
      <c r="AH42" s="22"/>
      <c r="AI42" s="279"/>
      <c r="AJ42" s="70" t="s">
        <v>8</v>
      </c>
      <c r="AK42" s="70" t="s">
        <v>292</v>
      </c>
      <c r="AL42" s="51">
        <f>AL105+AL112+AL119</f>
        <v>0</v>
      </c>
      <c r="AM42" s="53">
        <f>IF(AL42=0,0,AL42/(AL$8+AL$20)*100)</f>
        <v>0</v>
      </c>
      <c r="AN42" s="51">
        <f t="shared" ref="AN42" si="484">AN105+AN112+AN119</f>
        <v>0</v>
      </c>
      <c r="AO42" s="53">
        <f>IF(AN42=0,0,AN42/(AN$8+AN$20)*100)</f>
        <v>0</v>
      </c>
      <c r="AP42" s="51">
        <f t="shared" ref="AP42" si="485">AP105+AP112+AP119</f>
        <v>0</v>
      </c>
      <c r="AQ42" s="53">
        <f>IF(AP42=0,0,AP42/(AP$8+AP$20)*100)</f>
        <v>0</v>
      </c>
      <c r="AR42" s="51">
        <f t="shared" ref="AR42" si="486">AR105+AR112+AR119</f>
        <v>0</v>
      </c>
      <c r="AS42" s="53">
        <f>IF(AR42=0,0,AR42/(AR$8+AR$20)*100)</f>
        <v>0</v>
      </c>
      <c r="AT42" s="51">
        <f t="shared" ref="AT42" si="487">AT105+AT112+AT119</f>
        <v>0</v>
      </c>
      <c r="AU42" s="53">
        <f>IF(AT42=0,0,AT42/(AT$8+AT$20)*100)</f>
        <v>0</v>
      </c>
      <c r="AV42" s="51">
        <f t="shared" ref="AV42" si="488">AV105+AV112+AV119</f>
        <v>0</v>
      </c>
      <c r="AW42" s="53">
        <f>IF(AV42=0,0,AV42/(AV$8+AV$20)*100)</f>
        <v>0</v>
      </c>
      <c r="AX42" s="51">
        <f t="shared" ref="AX42" si="489">AX105+AX112+AX119</f>
        <v>0</v>
      </c>
      <c r="AY42" s="53">
        <f>IF(AX42=0,0,AX42/(AX$8+AX$20)*100)</f>
        <v>0</v>
      </c>
      <c r="AZ42" s="51">
        <f t="shared" ref="AZ42" si="490">AZ105+AZ112+AZ119</f>
        <v>0</v>
      </c>
      <c r="BA42" s="53">
        <f>IF(AZ42=0,0,AZ42/(AZ$8+AZ$20)*100)</f>
        <v>0</v>
      </c>
      <c r="BB42" s="51">
        <f t="shared" ref="BB42" si="491">BB105+BB112+BB119</f>
        <v>0</v>
      </c>
      <c r="BC42" s="53">
        <f>IF(BB42=0,0,BB42/(BB$8+BB$20)*100)</f>
        <v>0</v>
      </c>
      <c r="BD42" s="51">
        <f t="shared" ref="BD42" si="492">BD105+BD112+BD119</f>
        <v>0</v>
      </c>
      <c r="BE42" s="53">
        <f>IF(BD42=0,0,BD42/(BD$8+BD$20)*100)</f>
        <v>0</v>
      </c>
      <c r="BF42" s="51">
        <f t="shared" ref="BF42" si="493">BF105+BF112+BF119</f>
        <v>0</v>
      </c>
      <c r="BG42" s="53">
        <f>IF(BF42=0,0,BF42/(BF$8+BF$20)*100)</f>
        <v>0</v>
      </c>
      <c r="BH42" s="51">
        <f t="shared" ref="BH42" si="494">BH105+BH112+BH119</f>
        <v>0</v>
      </c>
      <c r="BI42" s="53">
        <f>IF(BH42=0,0,BH42/(BH$8+BH$20)*100)</f>
        <v>0</v>
      </c>
      <c r="BJ42" s="51">
        <f>AL42+AN42+AP42+AR42+AT42+AV42+AX42+AZ42+BB42+BD42+BF42+BH42</f>
        <v>0</v>
      </c>
      <c r="BK42" s="53">
        <f>IF(BJ42=0,0,BJ42/(BJ$8+BJ$20)*100)</f>
        <v>0</v>
      </c>
      <c r="BL42" s="254"/>
      <c r="BM42" s="9"/>
      <c r="BN42" s="14"/>
      <c r="BO42" s="9"/>
      <c r="BP42" s="14"/>
      <c r="BQ42" s="22"/>
      <c r="BR42" s="279"/>
      <c r="BS42" s="70" t="s">
        <v>8</v>
      </c>
      <c r="BT42" s="70" t="s">
        <v>292</v>
      </c>
      <c r="BU42" s="51">
        <f>BU105+BU112+BU119</f>
        <v>0</v>
      </c>
      <c r="BV42" s="53">
        <f>IF(BU42=0,0,BU42/(BU$8+BU$20)*100)</f>
        <v>0</v>
      </c>
      <c r="BW42" s="51">
        <f t="shared" ref="BW42" si="495">BW105+BW112+BW119</f>
        <v>0</v>
      </c>
      <c r="BX42" s="53">
        <f>IF(BW42=0,0,BW42/(BW$8+BW$20)*100)</f>
        <v>0</v>
      </c>
      <c r="BY42" s="51">
        <f t="shared" ref="BY42" si="496">BY105+BY112+BY119</f>
        <v>0</v>
      </c>
      <c r="BZ42" s="53">
        <f>IF(BY42=0,0,BY42/(BY$8+BY$20)*100)</f>
        <v>0</v>
      </c>
      <c r="CA42" s="51">
        <f t="shared" ref="CA42" si="497">CA105+CA112+CA119</f>
        <v>0</v>
      </c>
      <c r="CB42" s="53">
        <f>IF(CA42=0,0,CA42/(CA$8+CA$20)*100)</f>
        <v>0</v>
      </c>
      <c r="CC42" s="51">
        <f t="shared" ref="CC42" si="498">CC105+CC112+CC119</f>
        <v>0</v>
      </c>
      <c r="CD42" s="53">
        <f>IF(CC42=0,0,CC42/(CC$8+CC$20)*100)</f>
        <v>0</v>
      </c>
      <c r="CE42" s="51">
        <f t="shared" ref="CE42" si="499">CE105+CE112+CE119</f>
        <v>0</v>
      </c>
      <c r="CF42" s="53">
        <f>IF(CE42=0,0,CE42/(CE$8+CE$20)*100)</f>
        <v>0</v>
      </c>
      <c r="CG42" s="51">
        <f t="shared" ref="CG42" si="500">CG105+CG112+CG119</f>
        <v>0</v>
      </c>
      <c r="CH42" s="53">
        <f>IF(CG42=0,0,CG42/(CG$8+CG$20)*100)</f>
        <v>0</v>
      </c>
      <c r="CI42" s="51">
        <f t="shared" ref="CI42" si="501">CI105+CI112+CI119</f>
        <v>0</v>
      </c>
      <c r="CJ42" s="53">
        <f>IF(CI42=0,0,CI42/(CI$8+CI$20)*100)</f>
        <v>0</v>
      </c>
      <c r="CK42" s="51">
        <f t="shared" ref="CK42" si="502">CK105+CK112+CK119</f>
        <v>0</v>
      </c>
      <c r="CL42" s="53">
        <f>IF(CK42=0,0,CK42/(CK$8+CK$20)*100)</f>
        <v>0</v>
      </c>
      <c r="CM42" s="51">
        <f t="shared" ref="CM42" si="503">CM105+CM112+CM119</f>
        <v>0</v>
      </c>
      <c r="CN42" s="53">
        <f>IF(CM42=0,0,CM42/(CM$8+CM$20)*100)</f>
        <v>0</v>
      </c>
      <c r="CO42" s="51">
        <f t="shared" ref="CO42" si="504">CO105+CO112+CO119</f>
        <v>0</v>
      </c>
      <c r="CP42" s="53">
        <f>IF(CO42=0,0,CO42/(CO$8+CO$20)*100)</f>
        <v>0</v>
      </c>
      <c r="CQ42" s="51">
        <f t="shared" ref="CQ42" si="505">CQ105+CQ112+CQ119</f>
        <v>0</v>
      </c>
      <c r="CR42" s="53">
        <f>IF(CQ42=0,0,CQ42/(CQ$8+CQ$20)*100)</f>
        <v>0</v>
      </c>
      <c r="CS42" s="51">
        <f>BU42+BW42+BY42+CA42+CC42+CE42+CG42+CI42+CK42+CM42+CO42+CQ42</f>
        <v>0</v>
      </c>
      <c r="CT42" s="53">
        <f>IF(CS42=0,0,CS42/(CS$8+CS$20)*100)</f>
        <v>0</v>
      </c>
      <c r="CU42" s="254"/>
      <c r="CV42" s="9"/>
      <c r="CW42" s="14"/>
      <c r="CX42" s="9"/>
      <c r="CY42" s="14"/>
      <c r="CZ42" s="22"/>
      <c r="DA42" s="279"/>
      <c r="DB42" s="70" t="s">
        <v>8</v>
      </c>
      <c r="DC42" s="70" t="s">
        <v>292</v>
      </c>
      <c r="DD42" s="51">
        <f>DD105+DD112+DD119</f>
        <v>0</v>
      </c>
      <c r="DE42" s="53">
        <f>IF(DD42=0,0,DD42/(DD$8+DD$20)*100)</f>
        <v>0</v>
      </c>
      <c r="DF42" s="51">
        <f t="shared" ref="DF42" si="506">DF105+DF112+DF119</f>
        <v>0</v>
      </c>
      <c r="DG42" s="53">
        <f>IF(DF42=0,0,DF42/(DF$8+DF$20)*100)</f>
        <v>0</v>
      </c>
      <c r="DH42" s="51">
        <f t="shared" ref="DH42" si="507">DH105+DH112+DH119</f>
        <v>0</v>
      </c>
      <c r="DI42" s="53">
        <f>IF(DH42=0,0,DH42/(DH$8+DH$20)*100)</f>
        <v>0</v>
      </c>
      <c r="DJ42" s="51">
        <f t="shared" ref="DJ42" si="508">DJ105+DJ112+DJ119</f>
        <v>0</v>
      </c>
      <c r="DK42" s="53">
        <f>IF(DJ42=0,0,DJ42/(DJ$8+DJ$20)*100)</f>
        <v>0</v>
      </c>
      <c r="DL42" s="51">
        <f t="shared" ref="DL42" si="509">DL105+DL112+DL119</f>
        <v>0</v>
      </c>
      <c r="DM42" s="53">
        <f>IF(DL42=0,0,DL42/(DL$8+DL$20)*100)</f>
        <v>0</v>
      </c>
      <c r="DN42" s="51">
        <f t="shared" ref="DN42" si="510">DN105+DN112+DN119</f>
        <v>0</v>
      </c>
      <c r="DO42" s="53">
        <f>IF(DN42=0,0,DN42/(DN$8+DN$20)*100)</f>
        <v>0</v>
      </c>
      <c r="DP42" s="51">
        <f t="shared" ref="DP42" si="511">DP105+DP112+DP119</f>
        <v>0</v>
      </c>
      <c r="DQ42" s="53">
        <f>IF(DP42=0,0,DP42/(DP$8+DP$20)*100)</f>
        <v>0</v>
      </c>
      <c r="DR42" s="51">
        <f t="shared" ref="DR42" si="512">DR105+DR112+DR119</f>
        <v>0</v>
      </c>
      <c r="DS42" s="53">
        <f>IF(DR42=0,0,DR42/(DR$8+DR$20)*100)</f>
        <v>0</v>
      </c>
      <c r="DT42" s="51">
        <f t="shared" ref="DT42" si="513">DT105+DT112+DT119</f>
        <v>0</v>
      </c>
      <c r="DU42" s="53">
        <f>IF(DT42=0,0,DT42/(DT$8+DT$20)*100)</f>
        <v>0</v>
      </c>
      <c r="DV42" s="51">
        <f t="shared" ref="DV42" si="514">DV105+DV112+DV119</f>
        <v>0</v>
      </c>
      <c r="DW42" s="53">
        <f>IF(DV42=0,0,DV42/(DV$8+DV$20)*100)</f>
        <v>0</v>
      </c>
      <c r="DX42" s="51">
        <f t="shared" ref="DX42" si="515">DX105+DX112+DX119</f>
        <v>0</v>
      </c>
      <c r="DY42" s="53">
        <f>IF(DX42=0,0,DX42/(DX$8+DX$20)*100)</f>
        <v>0</v>
      </c>
      <c r="DZ42" s="51">
        <f t="shared" ref="DZ42" si="516">DZ105+DZ112+DZ119</f>
        <v>0</v>
      </c>
      <c r="EA42" s="53">
        <f>IF(DZ42=0,0,DZ42/(DZ$8+DZ$20)*100)</f>
        <v>0</v>
      </c>
      <c r="EB42" s="51">
        <f>DD42+DF42+DH42+DJ42+DL42+DN42+DP42+DR42+DT42+DV42+DX42+DZ42</f>
        <v>0</v>
      </c>
      <c r="EC42" s="53">
        <f>IF(EB42=0,0,EB42/(EB$8+EB$20)*100)</f>
        <v>0</v>
      </c>
      <c r="ED42" s="254"/>
      <c r="EE42" s="9"/>
      <c r="EF42" s="14"/>
      <c r="EG42" s="9"/>
      <c r="EH42" s="14"/>
      <c r="EI42" s="22"/>
      <c r="EJ42" s="279"/>
      <c r="EK42" s="70" t="s">
        <v>8</v>
      </c>
      <c r="EL42" s="70" t="s">
        <v>292</v>
      </c>
      <c r="EM42" s="51">
        <f>EM105+EM112+EM119</f>
        <v>0</v>
      </c>
      <c r="EN42" s="53">
        <f>IF(EM42=0,0,EM42/(EM$8+EM$20)*100)</f>
        <v>0</v>
      </c>
      <c r="EO42" s="51">
        <f t="shared" ref="EO42" si="517">EO105+EO112+EO119</f>
        <v>0</v>
      </c>
      <c r="EP42" s="53">
        <f>IF(EO42=0,0,EO42/(EO$8+EO$20)*100)</f>
        <v>0</v>
      </c>
      <c r="EQ42" s="51">
        <f t="shared" ref="EQ42" si="518">EQ105+EQ112+EQ119</f>
        <v>0</v>
      </c>
      <c r="ER42" s="53">
        <f>IF(EQ42=0,0,EQ42/(EQ$8+EQ$20)*100)</f>
        <v>0</v>
      </c>
      <c r="ES42" s="51">
        <f t="shared" ref="ES42" si="519">ES105+ES112+ES119</f>
        <v>0</v>
      </c>
      <c r="ET42" s="53">
        <f>IF(ES42=0,0,ES42/(ES$8+ES$20)*100)</f>
        <v>0</v>
      </c>
      <c r="EU42" s="51">
        <f t="shared" ref="EU42" si="520">EU105+EU112+EU119</f>
        <v>0</v>
      </c>
      <c r="EV42" s="53">
        <f>IF(EU42=0,0,EU42/(EU$8+EU$20)*100)</f>
        <v>0</v>
      </c>
      <c r="EW42" s="51">
        <f t="shared" ref="EW42" si="521">EW105+EW112+EW119</f>
        <v>0</v>
      </c>
      <c r="EX42" s="53">
        <f>IF(EW42=0,0,EW42/(EW$8+EW$20)*100)</f>
        <v>0</v>
      </c>
      <c r="EY42" s="51">
        <f t="shared" ref="EY42" si="522">EY105+EY112+EY119</f>
        <v>0</v>
      </c>
      <c r="EZ42" s="53">
        <f>IF(EY42=0,0,EY42/(EY$8+EY$20)*100)</f>
        <v>0</v>
      </c>
      <c r="FA42" s="51">
        <f t="shared" ref="FA42" si="523">FA105+FA112+FA119</f>
        <v>0</v>
      </c>
      <c r="FB42" s="53">
        <f>IF(FA42=0,0,FA42/(FA$8+FA$20)*100)</f>
        <v>0</v>
      </c>
      <c r="FC42" s="51">
        <f t="shared" ref="FC42" si="524">FC105+FC112+FC119</f>
        <v>0</v>
      </c>
      <c r="FD42" s="53">
        <f>IF(FC42=0,0,FC42/(FC$8+FC$20)*100)</f>
        <v>0</v>
      </c>
      <c r="FE42" s="51">
        <f t="shared" ref="FE42" si="525">FE105+FE112+FE119</f>
        <v>0</v>
      </c>
      <c r="FF42" s="53">
        <f>IF(FE42=0,0,FE42/(FE$8+FE$20)*100)</f>
        <v>0</v>
      </c>
      <c r="FG42" s="51">
        <f t="shared" ref="FG42" si="526">FG105+FG112+FG119</f>
        <v>0</v>
      </c>
      <c r="FH42" s="53">
        <f>IF(FG42=0,0,FG42/(FG$8+FG$20)*100)</f>
        <v>0</v>
      </c>
      <c r="FI42" s="51">
        <f t="shared" ref="FI42" si="527">FI105+FI112+FI119</f>
        <v>0</v>
      </c>
      <c r="FJ42" s="53">
        <f>IF(FI42=0,0,FI42/(FI$8+FI$20)*100)</f>
        <v>0</v>
      </c>
      <c r="FK42" s="51">
        <f>EM42+EO42+EQ42+ES42+EU42+EW42+EY42+FA42+FC42+FE42+FG42+FI42</f>
        <v>0</v>
      </c>
      <c r="FL42" s="53">
        <f>IF(FK42=0,0,FK42/(FK$8+FK$20)*100)</f>
        <v>0</v>
      </c>
      <c r="FM42" s="254"/>
      <c r="FN42" s="9"/>
      <c r="FO42" s="14"/>
      <c r="FP42" s="9"/>
      <c r="FQ42" s="14"/>
      <c r="FR42" s="22"/>
      <c r="FS42" s="279"/>
    </row>
    <row r="43" spans="1:175" ht="4.5" customHeight="1" x14ac:dyDescent="0.2">
      <c r="A43" s="48"/>
      <c r="B43" s="48"/>
      <c r="C43" s="62"/>
      <c r="D43" s="63"/>
      <c r="E43" s="62"/>
      <c r="F43" s="63"/>
      <c r="G43" s="62"/>
      <c r="H43" s="63"/>
      <c r="I43" s="62"/>
      <c r="J43" s="63"/>
      <c r="K43" s="62"/>
      <c r="L43" s="63"/>
      <c r="M43" s="62"/>
      <c r="N43" s="63"/>
      <c r="O43" s="62"/>
      <c r="P43" s="63"/>
      <c r="Q43" s="62"/>
      <c r="R43" s="63"/>
      <c r="S43" s="62"/>
      <c r="T43" s="63"/>
      <c r="U43" s="62"/>
      <c r="V43" s="63"/>
      <c r="W43" s="62"/>
      <c r="X43" s="63"/>
      <c r="Y43" s="62"/>
      <c r="Z43" s="63"/>
      <c r="AA43" s="62"/>
      <c r="AB43" s="63"/>
      <c r="AC43" s="253"/>
      <c r="AD43" s="8"/>
      <c r="AE43" s="22"/>
      <c r="AF43" s="8"/>
      <c r="AG43" s="14"/>
      <c r="AH43" s="22"/>
      <c r="AI43" s="282"/>
      <c r="AJ43" s="48"/>
      <c r="AK43" s="48"/>
      <c r="AL43" s="62"/>
      <c r="AM43" s="63"/>
      <c r="AN43" s="62"/>
      <c r="AO43" s="63"/>
      <c r="AP43" s="62"/>
      <c r="AQ43" s="63"/>
      <c r="AR43" s="62"/>
      <c r="AS43" s="63"/>
      <c r="AT43" s="62"/>
      <c r="AU43" s="63"/>
      <c r="AV43" s="62"/>
      <c r="AW43" s="63"/>
      <c r="AX43" s="62"/>
      <c r="AY43" s="63"/>
      <c r="AZ43" s="62"/>
      <c r="BA43" s="63"/>
      <c r="BB43" s="62"/>
      <c r="BC43" s="63"/>
      <c r="BD43" s="62"/>
      <c r="BE43" s="63"/>
      <c r="BF43" s="62"/>
      <c r="BG43" s="63"/>
      <c r="BH43" s="62"/>
      <c r="BI43" s="63"/>
      <c r="BJ43" s="62"/>
      <c r="BK43" s="63"/>
      <c r="BL43" s="253"/>
      <c r="BM43" s="8"/>
      <c r="BN43" s="22"/>
      <c r="BO43" s="8"/>
      <c r="BP43" s="14"/>
      <c r="BQ43" s="22"/>
      <c r="BR43" s="282"/>
      <c r="BS43" s="48"/>
      <c r="BT43" s="48"/>
      <c r="BU43" s="62"/>
      <c r="BV43" s="63"/>
      <c r="BW43" s="62"/>
      <c r="BX43" s="63"/>
      <c r="BY43" s="62"/>
      <c r="BZ43" s="63"/>
      <c r="CA43" s="62"/>
      <c r="CB43" s="63"/>
      <c r="CC43" s="62"/>
      <c r="CD43" s="63"/>
      <c r="CE43" s="62"/>
      <c r="CF43" s="63"/>
      <c r="CG43" s="62"/>
      <c r="CH43" s="63"/>
      <c r="CI43" s="62"/>
      <c r="CJ43" s="63"/>
      <c r="CK43" s="62"/>
      <c r="CL43" s="63"/>
      <c r="CM43" s="62"/>
      <c r="CN43" s="63"/>
      <c r="CO43" s="62"/>
      <c r="CP43" s="63"/>
      <c r="CQ43" s="62"/>
      <c r="CR43" s="63"/>
      <c r="CS43" s="62"/>
      <c r="CT43" s="63"/>
      <c r="CU43" s="253"/>
      <c r="CV43" s="8"/>
      <c r="CW43" s="22"/>
      <c r="CX43" s="8"/>
      <c r="CY43" s="14"/>
      <c r="CZ43" s="22"/>
      <c r="DA43" s="282"/>
      <c r="DB43" s="48"/>
      <c r="DC43" s="48"/>
      <c r="DD43" s="62"/>
      <c r="DE43" s="63"/>
      <c r="DF43" s="62"/>
      <c r="DG43" s="63"/>
      <c r="DH43" s="62"/>
      <c r="DI43" s="63"/>
      <c r="DJ43" s="62"/>
      <c r="DK43" s="63"/>
      <c r="DL43" s="62"/>
      <c r="DM43" s="63"/>
      <c r="DN43" s="62"/>
      <c r="DO43" s="63"/>
      <c r="DP43" s="62"/>
      <c r="DQ43" s="63"/>
      <c r="DR43" s="62"/>
      <c r="DS43" s="63"/>
      <c r="DT43" s="62"/>
      <c r="DU43" s="63"/>
      <c r="DV43" s="62"/>
      <c r="DW43" s="63"/>
      <c r="DX43" s="62"/>
      <c r="DY43" s="63"/>
      <c r="DZ43" s="62"/>
      <c r="EA43" s="63"/>
      <c r="EB43" s="62"/>
      <c r="EC43" s="63"/>
      <c r="ED43" s="253"/>
      <c r="EE43" s="8"/>
      <c r="EF43" s="22"/>
      <c r="EG43" s="8"/>
      <c r="EH43" s="14"/>
      <c r="EI43" s="22"/>
      <c r="EJ43" s="282"/>
      <c r="EK43" s="48"/>
      <c r="EL43" s="48"/>
      <c r="EM43" s="62"/>
      <c r="EN43" s="63"/>
      <c r="EO43" s="62"/>
      <c r="EP43" s="63"/>
      <c r="EQ43" s="62"/>
      <c r="ER43" s="63"/>
      <c r="ES43" s="62"/>
      <c r="ET43" s="63"/>
      <c r="EU43" s="62"/>
      <c r="EV43" s="63"/>
      <c r="EW43" s="62"/>
      <c r="EX43" s="63"/>
      <c r="EY43" s="62"/>
      <c r="EZ43" s="63"/>
      <c r="FA43" s="62"/>
      <c r="FB43" s="63"/>
      <c r="FC43" s="62"/>
      <c r="FD43" s="63"/>
      <c r="FE43" s="62"/>
      <c r="FF43" s="63"/>
      <c r="FG43" s="62"/>
      <c r="FH43" s="63"/>
      <c r="FI43" s="62"/>
      <c r="FJ43" s="63"/>
      <c r="FK43" s="62"/>
      <c r="FL43" s="63"/>
      <c r="FM43" s="253"/>
      <c r="FN43" s="8"/>
      <c r="FO43" s="22"/>
      <c r="FP43" s="8"/>
      <c r="FQ43" s="14"/>
      <c r="FR43" s="22"/>
      <c r="FS43" s="282"/>
    </row>
    <row r="44" spans="1:175" s="28" customFormat="1" collapsed="1" x14ac:dyDescent="0.2">
      <c r="A44" s="70" t="s">
        <v>7</v>
      </c>
      <c r="B44" s="70" t="s">
        <v>301</v>
      </c>
      <c r="C44" s="51">
        <f>SUM(C45:C52)</f>
        <v>0</v>
      </c>
      <c r="D44" s="53">
        <f>IF(C44=0,0,C44/(C$8+C$20)*100)</f>
        <v>0</v>
      </c>
      <c r="E44" s="51">
        <f t="shared" ref="E44" si="528">SUM(E45:E52)</f>
        <v>0</v>
      </c>
      <c r="F44" s="53">
        <f>IF(E44=0,0,E44/(E$8+E$20)*100)</f>
        <v>0</v>
      </c>
      <c r="G44" s="51">
        <f t="shared" ref="G44" si="529">SUM(G45:G52)</f>
        <v>0</v>
      </c>
      <c r="H44" s="53">
        <f>IF(G44=0,0,G44/(G$8+G$20)*100)</f>
        <v>0</v>
      </c>
      <c r="I44" s="51">
        <f t="shared" ref="I44" si="530">SUM(I45:I52)</f>
        <v>0</v>
      </c>
      <c r="J44" s="53">
        <f>IF(I44=0,0,I44/(I$8+I$20)*100)</f>
        <v>0</v>
      </c>
      <c r="K44" s="51">
        <f t="shared" ref="K44" si="531">SUM(K45:K52)</f>
        <v>0</v>
      </c>
      <c r="L44" s="53">
        <f>IF(K44=0,0,K44/(K$8+K$20)*100)</f>
        <v>0</v>
      </c>
      <c r="M44" s="51">
        <f t="shared" ref="M44" si="532">SUM(M45:M52)</f>
        <v>0</v>
      </c>
      <c r="N44" s="53">
        <f>IF(M44=0,0,M44/(M$8+M$20)*100)</f>
        <v>0</v>
      </c>
      <c r="O44" s="51">
        <f t="shared" ref="O44" si="533">SUM(O45:O52)</f>
        <v>0</v>
      </c>
      <c r="P44" s="53">
        <f>IF(O44=0,0,O44/(O$8+O$20)*100)</f>
        <v>0</v>
      </c>
      <c r="Q44" s="51">
        <f t="shared" ref="Q44" si="534">SUM(Q45:Q52)</f>
        <v>0</v>
      </c>
      <c r="R44" s="53">
        <f>IF(Q44=0,0,Q44/(Q$8+Q$20)*100)</f>
        <v>0</v>
      </c>
      <c r="S44" s="51">
        <f t="shared" ref="S44" si="535">SUM(S45:S52)</f>
        <v>0</v>
      </c>
      <c r="T44" s="53">
        <f>IF(S44=0,0,S44/(S$8+S$20)*100)</f>
        <v>0</v>
      </c>
      <c r="U44" s="51">
        <f t="shared" ref="U44" si="536">SUM(U45:U52)</f>
        <v>0</v>
      </c>
      <c r="V44" s="53">
        <f>IF(U44=0,0,U44/(U$8+U$20)*100)</f>
        <v>0</v>
      </c>
      <c r="W44" s="51">
        <f t="shared" ref="W44" si="537">SUM(W45:W52)</f>
        <v>0</v>
      </c>
      <c r="X44" s="53">
        <f>IF(W44=0,0,W44/(W$8+W$20)*100)</f>
        <v>0</v>
      </c>
      <c r="Y44" s="51">
        <f t="shared" ref="Y44" si="538">SUM(Y45:Y52)</f>
        <v>0</v>
      </c>
      <c r="Z44" s="53">
        <f>IF(Y44=0,0,Y44/(Y$8+Y$20)*100)</f>
        <v>0</v>
      </c>
      <c r="AA44" s="51">
        <f>C44+E44+G44+I44+K44+M44+O44+Q44+S44+U44+W44+Y44</f>
        <v>0</v>
      </c>
      <c r="AB44" s="53">
        <f t="shared" ref="AB44" si="539">IF(AA44=0,0,AA44/(AA$8+AA$20)*100)</f>
        <v>0</v>
      </c>
      <c r="AC44" s="256"/>
      <c r="AD44" s="9"/>
      <c r="AE44" s="22"/>
      <c r="AF44" s="8"/>
      <c r="AG44" s="14"/>
      <c r="AH44" s="22"/>
      <c r="AI44" s="279"/>
      <c r="AJ44" s="70" t="s">
        <v>7</v>
      </c>
      <c r="AK44" s="70" t="s">
        <v>301</v>
      </c>
      <c r="AL44" s="51">
        <f>SUM(AL45:AL52)</f>
        <v>0</v>
      </c>
      <c r="AM44" s="53">
        <f>IF(AL44=0,0,AL44/(AL$8+AL$20)*100)</f>
        <v>0</v>
      </c>
      <c r="AN44" s="51">
        <f t="shared" ref="AN44" si="540">SUM(AN45:AN52)</f>
        <v>0</v>
      </c>
      <c r="AO44" s="53">
        <f>IF(AN44=0,0,AN44/(AN$8+AN$20)*100)</f>
        <v>0</v>
      </c>
      <c r="AP44" s="51">
        <f t="shared" ref="AP44" si="541">SUM(AP45:AP52)</f>
        <v>0</v>
      </c>
      <c r="AQ44" s="53">
        <f>IF(AP44=0,0,AP44/(AP$8+AP$20)*100)</f>
        <v>0</v>
      </c>
      <c r="AR44" s="51">
        <f t="shared" ref="AR44" si="542">SUM(AR45:AR52)</f>
        <v>0</v>
      </c>
      <c r="AS44" s="53">
        <f>IF(AR44=0,0,AR44/(AR$8+AR$20)*100)</f>
        <v>0</v>
      </c>
      <c r="AT44" s="51">
        <f t="shared" ref="AT44" si="543">SUM(AT45:AT52)</f>
        <v>0</v>
      </c>
      <c r="AU44" s="53">
        <f>IF(AT44=0,0,AT44/(AT$8+AT$20)*100)</f>
        <v>0</v>
      </c>
      <c r="AV44" s="51">
        <f t="shared" ref="AV44" si="544">SUM(AV45:AV52)</f>
        <v>0</v>
      </c>
      <c r="AW44" s="53">
        <f>IF(AV44=0,0,AV44/(AV$8+AV$20)*100)</f>
        <v>0</v>
      </c>
      <c r="AX44" s="51">
        <f t="shared" ref="AX44" si="545">SUM(AX45:AX52)</f>
        <v>0</v>
      </c>
      <c r="AY44" s="53">
        <f>IF(AX44=0,0,AX44/(AX$8+AX$20)*100)</f>
        <v>0</v>
      </c>
      <c r="AZ44" s="51">
        <f t="shared" ref="AZ44" si="546">SUM(AZ45:AZ52)</f>
        <v>0</v>
      </c>
      <c r="BA44" s="53">
        <f>IF(AZ44=0,0,AZ44/(AZ$8+AZ$20)*100)</f>
        <v>0</v>
      </c>
      <c r="BB44" s="51">
        <f t="shared" ref="BB44" si="547">SUM(BB45:BB52)</f>
        <v>0</v>
      </c>
      <c r="BC44" s="53">
        <f>IF(BB44=0,0,BB44/(BB$8+BB$20)*100)</f>
        <v>0</v>
      </c>
      <c r="BD44" s="51">
        <f t="shared" ref="BD44" si="548">SUM(BD45:BD52)</f>
        <v>0</v>
      </c>
      <c r="BE44" s="53">
        <f>IF(BD44=0,0,BD44/(BD$8+BD$20)*100)</f>
        <v>0</v>
      </c>
      <c r="BF44" s="51">
        <f t="shared" ref="BF44" si="549">SUM(BF45:BF52)</f>
        <v>0</v>
      </c>
      <c r="BG44" s="53">
        <f>IF(BF44=0,0,BF44/(BF$8+BF$20)*100)</f>
        <v>0</v>
      </c>
      <c r="BH44" s="51">
        <f t="shared" ref="BH44" si="550">SUM(BH45:BH52)</f>
        <v>0</v>
      </c>
      <c r="BI44" s="53">
        <f>IF(BH44=0,0,BH44/(BH$8+BH$20)*100)</f>
        <v>0</v>
      </c>
      <c r="BJ44" s="51">
        <f>AL44+AN44+AP44+AR44+AT44+AV44+AX44+AZ44+BB44+BD44+BF44+BH44</f>
        <v>0</v>
      </c>
      <c r="BK44" s="53">
        <f>IF(BJ44=0,0,BJ44/(BJ$8+BJ$20)*100)</f>
        <v>0</v>
      </c>
      <c r="BL44" s="256"/>
      <c r="BM44" s="9"/>
      <c r="BN44" s="22"/>
      <c r="BO44" s="8"/>
      <c r="BP44" s="14"/>
      <c r="BQ44" s="22"/>
      <c r="BR44" s="279"/>
      <c r="BS44" s="70" t="s">
        <v>7</v>
      </c>
      <c r="BT44" s="70" t="s">
        <v>301</v>
      </c>
      <c r="BU44" s="51">
        <f>SUM(BU45:BU52)</f>
        <v>0</v>
      </c>
      <c r="BV44" s="53">
        <f>IF(BU44=0,0,BU44/(BU$8+BU$20)*100)</f>
        <v>0</v>
      </c>
      <c r="BW44" s="51">
        <f t="shared" ref="BW44" si="551">SUM(BW45:BW52)</f>
        <v>0</v>
      </c>
      <c r="BX44" s="53">
        <f>IF(BW44=0,0,BW44/(BW$8+BW$20)*100)</f>
        <v>0</v>
      </c>
      <c r="BY44" s="51">
        <f t="shared" ref="BY44" si="552">SUM(BY45:BY52)</f>
        <v>0</v>
      </c>
      <c r="BZ44" s="53">
        <f>IF(BY44=0,0,BY44/(BY$8+BY$20)*100)</f>
        <v>0</v>
      </c>
      <c r="CA44" s="51">
        <f t="shared" ref="CA44" si="553">SUM(CA45:CA52)</f>
        <v>0</v>
      </c>
      <c r="CB44" s="53">
        <f>IF(CA44=0,0,CA44/(CA$8+CA$20)*100)</f>
        <v>0</v>
      </c>
      <c r="CC44" s="51">
        <f t="shared" ref="CC44" si="554">SUM(CC45:CC52)</f>
        <v>0</v>
      </c>
      <c r="CD44" s="53">
        <f>IF(CC44=0,0,CC44/(CC$8+CC$20)*100)</f>
        <v>0</v>
      </c>
      <c r="CE44" s="51">
        <f t="shared" ref="CE44" si="555">SUM(CE45:CE52)</f>
        <v>0</v>
      </c>
      <c r="CF44" s="53">
        <f>IF(CE44=0,0,CE44/(CE$8+CE$20)*100)</f>
        <v>0</v>
      </c>
      <c r="CG44" s="51">
        <f t="shared" ref="CG44" si="556">SUM(CG45:CG52)</f>
        <v>0</v>
      </c>
      <c r="CH44" s="53">
        <f>IF(CG44=0,0,CG44/(CG$8+CG$20)*100)</f>
        <v>0</v>
      </c>
      <c r="CI44" s="51">
        <f t="shared" ref="CI44" si="557">SUM(CI45:CI52)</f>
        <v>0</v>
      </c>
      <c r="CJ44" s="53">
        <f>IF(CI44=0,0,CI44/(CI$8+CI$20)*100)</f>
        <v>0</v>
      </c>
      <c r="CK44" s="51">
        <f t="shared" ref="CK44" si="558">SUM(CK45:CK52)</f>
        <v>0</v>
      </c>
      <c r="CL44" s="53">
        <f>IF(CK44=0,0,CK44/(CK$8+CK$20)*100)</f>
        <v>0</v>
      </c>
      <c r="CM44" s="51">
        <f t="shared" ref="CM44" si="559">SUM(CM45:CM52)</f>
        <v>0</v>
      </c>
      <c r="CN44" s="53">
        <f>IF(CM44=0,0,CM44/(CM$8+CM$20)*100)</f>
        <v>0</v>
      </c>
      <c r="CO44" s="51">
        <f t="shared" ref="CO44" si="560">SUM(CO45:CO52)</f>
        <v>0</v>
      </c>
      <c r="CP44" s="53">
        <f>IF(CO44=0,0,CO44/(CO$8+CO$20)*100)</f>
        <v>0</v>
      </c>
      <c r="CQ44" s="51">
        <f t="shared" ref="CQ44" si="561">SUM(CQ45:CQ52)</f>
        <v>0</v>
      </c>
      <c r="CR44" s="53">
        <f>IF(CQ44=0,0,CQ44/(CQ$8+CQ$20)*100)</f>
        <v>0</v>
      </c>
      <c r="CS44" s="51">
        <f>BU44+BW44+BY44+CA44+CC44+CE44+CG44+CI44+CK44+CM44+CO44+CQ44</f>
        <v>0</v>
      </c>
      <c r="CT44" s="53">
        <f>IF(CS44=0,0,CS44/(CS$8+CS$20)*100)</f>
        <v>0</v>
      </c>
      <c r="CU44" s="256"/>
      <c r="CV44" s="9"/>
      <c r="CW44" s="22"/>
      <c r="CX44" s="8"/>
      <c r="CY44" s="14"/>
      <c r="CZ44" s="22"/>
      <c r="DA44" s="279"/>
      <c r="DB44" s="70" t="s">
        <v>7</v>
      </c>
      <c r="DC44" s="70" t="s">
        <v>301</v>
      </c>
      <c r="DD44" s="51">
        <f>SUM(DD45:DD52)</f>
        <v>0</v>
      </c>
      <c r="DE44" s="53">
        <f>IF(DD44=0,0,DD44/(DD$8+DD$20)*100)</f>
        <v>0</v>
      </c>
      <c r="DF44" s="51">
        <f t="shared" ref="DF44" si="562">SUM(DF45:DF52)</f>
        <v>0</v>
      </c>
      <c r="DG44" s="53">
        <f>IF(DF44=0,0,DF44/(DF$8+DF$20)*100)</f>
        <v>0</v>
      </c>
      <c r="DH44" s="51">
        <f t="shared" ref="DH44" si="563">SUM(DH45:DH52)</f>
        <v>0</v>
      </c>
      <c r="DI44" s="53">
        <f>IF(DH44=0,0,DH44/(DH$8+DH$20)*100)</f>
        <v>0</v>
      </c>
      <c r="DJ44" s="51">
        <f t="shared" ref="DJ44" si="564">SUM(DJ45:DJ52)</f>
        <v>0</v>
      </c>
      <c r="DK44" s="53">
        <f>IF(DJ44=0,0,DJ44/(DJ$8+DJ$20)*100)</f>
        <v>0</v>
      </c>
      <c r="DL44" s="51">
        <f t="shared" ref="DL44" si="565">SUM(DL45:DL52)</f>
        <v>0</v>
      </c>
      <c r="DM44" s="53">
        <f>IF(DL44=0,0,DL44/(DL$8+DL$20)*100)</f>
        <v>0</v>
      </c>
      <c r="DN44" s="51">
        <f t="shared" ref="DN44" si="566">SUM(DN45:DN52)</f>
        <v>0</v>
      </c>
      <c r="DO44" s="53">
        <f>IF(DN44=0,0,DN44/(DN$8+DN$20)*100)</f>
        <v>0</v>
      </c>
      <c r="DP44" s="51">
        <f t="shared" ref="DP44" si="567">SUM(DP45:DP52)</f>
        <v>0</v>
      </c>
      <c r="DQ44" s="53">
        <f>IF(DP44=0,0,DP44/(DP$8+DP$20)*100)</f>
        <v>0</v>
      </c>
      <c r="DR44" s="51">
        <f t="shared" ref="DR44" si="568">SUM(DR45:DR52)</f>
        <v>0</v>
      </c>
      <c r="DS44" s="53">
        <f>IF(DR44=0,0,DR44/(DR$8+DR$20)*100)</f>
        <v>0</v>
      </c>
      <c r="DT44" s="51">
        <f t="shared" ref="DT44" si="569">SUM(DT45:DT52)</f>
        <v>0</v>
      </c>
      <c r="DU44" s="53">
        <f>IF(DT44=0,0,DT44/(DT$8+DT$20)*100)</f>
        <v>0</v>
      </c>
      <c r="DV44" s="51">
        <f t="shared" ref="DV44" si="570">SUM(DV45:DV52)</f>
        <v>0</v>
      </c>
      <c r="DW44" s="53">
        <f>IF(DV44=0,0,DV44/(DV$8+DV$20)*100)</f>
        <v>0</v>
      </c>
      <c r="DX44" s="51">
        <f t="shared" ref="DX44" si="571">SUM(DX45:DX52)</f>
        <v>0</v>
      </c>
      <c r="DY44" s="53">
        <f>IF(DX44=0,0,DX44/(DX$8+DX$20)*100)</f>
        <v>0</v>
      </c>
      <c r="DZ44" s="51">
        <f t="shared" ref="DZ44" si="572">SUM(DZ45:DZ52)</f>
        <v>0</v>
      </c>
      <c r="EA44" s="53">
        <f>IF(DZ44=0,0,DZ44/(DZ$8+DZ$20)*100)</f>
        <v>0</v>
      </c>
      <c r="EB44" s="51">
        <f>DD44+DF44+DH44+DJ44+DL44+DN44+DP44+DR44+DT44+DV44+DX44+DZ44</f>
        <v>0</v>
      </c>
      <c r="EC44" s="53">
        <f>IF(EB44=0,0,EB44/(EB$8+EB$20)*100)</f>
        <v>0</v>
      </c>
      <c r="ED44" s="256"/>
      <c r="EE44" s="9"/>
      <c r="EF44" s="22"/>
      <c r="EG44" s="8"/>
      <c r="EH44" s="14"/>
      <c r="EI44" s="22"/>
      <c r="EJ44" s="279"/>
      <c r="EK44" s="70" t="s">
        <v>7</v>
      </c>
      <c r="EL44" s="70" t="s">
        <v>301</v>
      </c>
      <c r="EM44" s="51">
        <f>SUM(EM45:EM52)</f>
        <v>0</v>
      </c>
      <c r="EN44" s="53">
        <f>IF(EM44=0,0,EM44/(EM$8+EM$20)*100)</f>
        <v>0</v>
      </c>
      <c r="EO44" s="51">
        <f t="shared" ref="EO44" si="573">SUM(EO45:EO52)</f>
        <v>0</v>
      </c>
      <c r="EP44" s="53">
        <f>IF(EO44=0,0,EO44/(EO$8+EO$20)*100)</f>
        <v>0</v>
      </c>
      <c r="EQ44" s="51">
        <f t="shared" ref="EQ44" si="574">SUM(EQ45:EQ52)</f>
        <v>0</v>
      </c>
      <c r="ER44" s="53">
        <f>IF(EQ44=0,0,EQ44/(EQ$8+EQ$20)*100)</f>
        <v>0</v>
      </c>
      <c r="ES44" s="51">
        <f t="shared" ref="ES44" si="575">SUM(ES45:ES52)</f>
        <v>0</v>
      </c>
      <c r="ET44" s="53">
        <f>IF(ES44=0,0,ES44/(ES$8+ES$20)*100)</f>
        <v>0</v>
      </c>
      <c r="EU44" s="51">
        <f t="shared" ref="EU44" si="576">SUM(EU45:EU52)</f>
        <v>0</v>
      </c>
      <c r="EV44" s="53">
        <f>IF(EU44=0,0,EU44/(EU$8+EU$20)*100)</f>
        <v>0</v>
      </c>
      <c r="EW44" s="51">
        <f t="shared" ref="EW44" si="577">SUM(EW45:EW52)</f>
        <v>0</v>
      </c>
      <c r="EX44" s="53">
        <f>IF(EW44=0,0,EW44/(EW$8+EW$20)*100)</f>
        <v>0</v>
      </c>
      <c r="EY44" s="51">
        <f t="shared" ref="EY44" si="578">SUM(EY45:EY52)</f>
        <v>0</v>
      </c>
      <c r="EZ44" s="53">
        <f>IF(EY44=0,0,EY44/(EY$8+EY$20)*100)</f>
        <v>0</v>
      </c>
      <c r="FA44" s="51">
        <f t="shared" ref="FA44" si="579">SUM(FA45:FA52)</f>
        <v>0</v>
      </c>
      <c r="FB44" s="53">
        <f>IF(FA44=0,0,FA44/(FA$8+FA$20)*100)</f>
        <v>0</v>
      </c>
      <c r="FC44" s="51">
        <f t="shared" ref="FC44" si="580">SUM(FC45:FC52)</f>
        <v>0</v>
      </c>
      <c r="FD44" s="53">
        <f>IF(FC44=0,0,FC44/(FC$8+FC$20)*100)</f>
        <v>0</v>
      </c>
      <c r="FE44" s="51">
        <f t="shared" ref="FE44" si="581">SUM(FE45:FE52)</f>
        <v>0</v>
      </c>
      <c r="FF44" s="53">
        <f>IF(FE44=0,0,FE44/(FE$8+FE$20)*100)</f>
        <v>0</v>
      </c>
      <c r="FG44" s="51">
        <f t="shared" ref="FG44" si="582">SUM(FG45:FG52)</f>
        <v>0</v>
      </c>
      <c r="FH44" s="53">
        <f>IF(FG44=0,0,FG44/(FG$8+FG$20)*100)</f>
        <v>0</v>
      </c>
      <c r="FI44" s="51">
        <f t="shared" ref="FI44" si="583">SUM(FI45:FI52)</f>
        <v>0</v>
      </c>
      <c r="FJ44" s="53">
        <f>IF(FI44=0,0,FI44/(FI$8+FI$20)*100)</f>
        <v>0</v>
      </c>
      <c r="FK44" s="51">
        <f>EM44+EO44+EQ44+ES44+EU44+EW44+EY44+FA44+FC44+FE44+FG44+FI44</f>
        <v>0</v>
      </c>
      <c r="FL44" s="53">
        <f>IF(FK44=0,0,FK44/(FK$8+FK$20)*100)</f>
        <v>0</v>
      </c>
      <c r="FM44" s="256"/>
      <c r="FN44" s="9"/>
      <c r="FO44" s="22"/>
      <c r="FP44" s="8"/>
      <c r="FQ44" s="14"/>
      <c r="FR44" s="22"/>
      <c r="FS44" s="279"/>
    </row>
    <row r="45" spans="1:175" hidden="1" outlineLevel="1" x14ac:dyDescent="0.2">
      <c r="A45" s="384"/>
      <c r="B45" s="384"/>
      <c r="C45" s="60"/>
      <c r="D45" s="63">
        <f t="shared" ref="D45:Z52" si="584">IF(C45=0,0,C45/(C$44)*100)</f>
        <v>0</v>
      </c>
      <c r="E45" s="85"/>
      <c r="F45" s="63">
        <f t="shared" si="584"/>
        <v>0</v>
      </c>
      <c r="G45" s="85"/>
      <c r="H45" s="63">
        <f t="shared" si="584"/>
        <v>0</v>
      </c>
      <c r="I45" s="85"/>
      <c r="J45" s="63">
        <f t="shared" si="584"/>
        <v>0</v>
      </c>
      <c r="K45" s="85"/>
      <c r="L45" s="63">
        <f t="shared" si="584"/>
        <v>0</v>
      </c>
      <c r="M45" s="85"/>
      <c r="N45" s="63">
        <f t="shared" si="584"/>
        <v>0</v>
      </c>
      <c r="O45" s="85"/>
      <c r="P45" s="63">
        <f t="shared" si="584"/>
        <v>0</v>
      </c>
      <c r="Q45" s="85"/>
      <c r="R45" s="63">
        <f t="shared" si="584"/>
        <v>0</v>
      </c>
      <c r="S45" s="85"/>
      <c r="T45" s="63">
        <f t="shared" si="584"/>
        <v>0</v>
      </c>
      <c r="U45" s="85"/>
      <c r="V45" s="63">
        <f t="shared" si="584"/>
        <v>0</v>
      </c>
      <c r="W45" s="85"/>
      <c r="X45" s="63">
        <f t="shared" si="584"/>
        <v>0</v>
      </c>
      <c r="Y45" s="85"/>
      <c r="Z45" s="63">
        <f t="shared" si="584"/>
        <v>0</v>
      </c>
      <c r="AA45" s="60">
        <f t="shared" ref="AA45:AA52" si="585">C45+E45+G45+I45+K45+M45+O45+Q45+S45+U45+W45+Y45</f>
        <v>0</v>
      </c>
      <c r="AB45" s="63">
        <f t="shared" ref="AB45:AB52" si="586">IF(AA45=0,0,AA45/(AA$44)*100)</f>
        <v>0</v>
      </c>
      <c r="AC45" s="253"/>
      <c r="AD45" s="8"/>
      <c r="AE45" s="14"/>
      <c r="AF45" s="8"/>
      <c r="AG45" s="14"/>
      <c r="AH45" s="22"/>
      <c r="AI45" s="282"/>
      <c r="AJ45" s="128">
        <f t="shared" ref="AJ45:AJ52" si="587">$A45</f>
        <v>0</v>
      </c>
      <c r="AK45" s="128">
        <f t="shared" ref="AK45:AK52" si="588">$B45</f>
        <v>0</v>
      </c>
      <c r="AL45" s="60"/>
      <c r="AM45" s="63">
        <f t="shared" ref="AM45:BI52" si="589">IF(AL45=0,0,AL45/(AL$44)*100)</f>
        <v>0</v>
      </c>
      <c r="AN45" s="85"/>
      <c r="AO45" s="63">
        <f t="shared" si="589"/>
        <v>0</v>
      </c>
      <c r="AP45" s="85"/>
      <c r="AQ45" s="63">
        <f t="shared" si="589"/>
        <v>0</v>
      </c>
      <c r="AR45" s="85"/>
      <c r="AS45" s="63">
        <f t="shared" si="589"/>
        <v>0</v>
      </c>
      <c r="AT45" s="85"/>
      <c r="AU45" s="63">
        <f t="shared" si="589"/>
        <v>0</v>
      </c>
      <c r="AV45" s="85"/>
      <c r="AW45" s="63">
        <f t="shared" si="589"/>
        <v>0</v>
      </c>
      <c r="AX45" s="85"/>
      <c r="AY45" s="63">
        <f t="shared" si="589"/>
        <v>0</v>
      </c>
      <c r="AZ45" s="85"/>
      <c r="BA45" s="63">
        <f t="shared" si="589"/>
        <v>0</v>
      </c>
      <c r="BB45" s="85"/>
      <c r="BC45" s="63">
        <f t="shared" si="589"/>
        <v>0</v>
      </c>
      <c r="BD45" s="85"/>
      <c r="BE45" s="63">
        <f t="shared" si="589"/>
        <v>0</v>
      </c>
      <c r="BF45" s="85"/>
      <c r="BG45" s="63">
        <f t="shared" si="589"/>
        <v>0</v>
      </c>
      <c r="BH45" s="85"/>
      <c r="BI45" s="63">
        <f t="shared" si="589"/>
        <v>0</v>
      </c>
      <c r="BJ45" s="60">
        <f t="shared" ref="BJ45:BJ52" si="590">AL45+AN45+AP45+AR45+AT45+AV45+AX45+AZ45+BB45+BD45+BF45+BH45</f>
        <v>0</v>
      </c>
      <c r="BK45" s="63">
        <f t="shared" ref="BK45:BK52" si="591">IF(BJ45=0,0,BJ45/(BJ$44)*100)</f>
        <v>0</v>
      </c>
      <c r="BL45" s="253"/>
      <c r="BM45" s="8"/>
      <c r="BN45" s="14"/>
      <c r="BO45" s="8"/>
      <c r="BP45" s="14"/>
      <c r="BQ45" s="22"/>
      <c r="BR45" s="282"/>
      <c r="BS45" s="128">
        <f t="shared" ref="BS45:BS52" si="592">$A45</f>
        <v>0</v>
      </c>
      <c r="BT45" s="128">
        <f t="shared" ref="BT45:BT52" si="593">$B45</f>
        <v>0</v>
      </c>
      <c r="BU45" s="60"/>
      <c r="BV45" s="63">
        <f t="shared" ref="BV45:CR52" si="594">IF(BU45=0,0,BU45/(BU$44)*100)</f>
        <v>0</v>
      </c>
      <c r="BW45" s="85"/>
      <c r="BX45" s="63">
        <f t="shared" si="594"/>
        <v>0</v>
      </c>
      <c r="BY45" s="85"/>
      <c r="BZ45" s="63">
        <f t="shared" si="594"/>
        <v>0</v>
      </c>
      <c r="CA45" s="85"/>
      <c r="CB45" s="63">
        <f t="shared" si="594"/>
        <v>0</v>
      </c>
      <c r="CC45" s="85"/>
      <c r="CD45" s="63">
        <f t="shared" si="594"/>
        <v>0</v>
      </c>
      <c r="CE45" s="85"/>
      <c r="CF45" s="63">
        <f t="shared" si="594"/>
        <v>0</v>
      </c>
      <c r="CG45" s="85"/>
      <c r="CH45" s="63">
        <f t="shared" si="594"/>
        <v>0</v>
      </c>
      <c r="CI45" s="85"/>
      <c r="CJ45" s="63">
        <f t="shared" si="594"/>
        <v>0</v>
      </c>
      <c r="CK45" s="85"/>
      <c r="CL45" s="63">
        <f t="shared" si="594"/>
        <v>0</v>
      </c>
      <c r="CM45" s="85"/>
      <c r="CN45" s="63">
        <f t="shared" si="594"/>
        <v>0</v>
      </c>
      <c r="CO45" s="85"/>
      <c r="CP45" s="63">
        <f t="shared" si="594"/>
        <v>0</v>
      </c>
      <c r="CQ45" s="85"/>
      <c r="CR45" s="63">
        <f t="shared" si="594"/>
        <v>0</v>
      </c>
      <c r="CS45" s="60">
        <f t="shared" ref="CS45:CS52" si="595">BU45+BW45+BY45+CA45+CC45+CE45+CG45+CI45+CK45+CM45+CO45+CQ45</f>
        <v>0</v>
      </c>
      <c r="CT45" s="63">
        <f t="shared" ref="CT45:CT52" si="596">IF(CS45=0,0,CS45/(CS$44)*100)</f>
        <v>0</v>
      </c>
      <c r="CU45" s="253"/>
      <c r="CV45" s="8"/>
      <c r="CW45" s="14"/>
      <c r="CX45" s="8"/>
      <c r="CY45" s="14"/>
      <c r="CZ45" s="22"/>
      <c r="DA45" s="282"/>
      <c r="DB45" s="128">
        <f t="shared" ref="DB45:DB52" si="597">$A45</f>
        <v>0</v>
      </c>
      <c r="DC45" s="128">
        <f t="shared" ref="DC45:DC52" si="598">$B45</f>
        <v>0</v>
      </c>
      <c r="DD45" s="60"/>
      <c r="DE45" s="63">
        <f t="shared" ref="DE45:EA52" si="599">IF(DD45=0,0,DD45/(DD$44)*100)</f>
        <v>0</v>
      </c>
      <c r="DF45" s="85"/>
      <c r="DG45" s="63">
        <f t="shared" si="599"/>
        <v>0</v>
      </c>
      <c r="DH45" s="85"/>
      <c r="DI45" s="63">
        <f t="shared" si="599"/>
        <v>0</v>
      </c>
      <c r="DJ45" s="85"/>
      <c r="DK45" s="63">
        <f t="shared" si="599"/>
        <v>0</v>
      </c>
      <c r="DL45" s="85"/>
      <c r="DM45" s="63">
        <f t="shared" si="599"/>
        <v>0</v>
      </c>
      <c r="DN45" s="85"/>
      <c r="DO45" s="63">
        <f t="shared" si="599"/>
        <v>0</v>
      </c>
      <c r="DP45" s="85"/>
      <c r="DQ45" s="63">
        <f t="shared" si="599"/>
        <v>0</v>
      </c>
      <c r="DR45" s="85"/>
      <c r="DS45" s="63">
        <f t="shared" si="599"/>
        <v>0</v>
      </c>
      <c r="DT45" s="85"/>
      <c r="DU45" s="63">
        <f t="shared" si="599"/>
        <v>0</v>
      </c>
      <c r="DV45" s="85"/>
      <c r="DW45" s="63">
        <f t="shared" si="599"/>
        <v>0</v>
      </c>
      <c r="DX45" s="85"/>
      <c r="DY45" s="63">
        <f t="shared" si="599"/>
        <v>0</v>
      </c>
      <c r="DZ45" s="85"/>
      <c r="EA45" s="63">
        <f t="shared" si="599"/>
        <v>0</v>
      </c>
      <c r="EB45" s="60">
        <f t="shared" ref="EB45:EB52" si="600">DD45+DF45+DH45+DJ45+DL45+DN45+DP45+DR45+DT45+DV45+DX45+DZ45</f>
        <v>0</v>
      </c>
      <c r="EC45" s="63">
        <f t="shared" ref="EC45:EC52" si="601">IF(EB45=0,0,EB45/(EB$44)*100)</f>
        <v>0</v>
      </c>
      <c r="ED45" s="253"/>
      <c r="EE45" s="8"/>
      <c r="EF45" s="14"/>
      <c r="EG45" s="8"/>
      <c r="EH45" s="14"/>
      <c r="EI45" s="22"/>
      <c r="EJ45" s="282"/>
      <c r="EK45" s="128">
        <f t="shared" ref="EK45:EK52" si="602">$A45</f>
        <v>0</v>
      </c>
      <c r="EL45" s="128">
        <f t="shared" ref="EL45:EL52" si="603">$B45</f>
        <v>0</v>
      </c>
      <c r="EM45" s="60"/>
      <c r="EN45" s="63">
        <f t="shared" ref="EN45:FJ52" si="604">IF(EM45=0,0,EM45/(EM$44)*100)</f>
        <v>0</v>
      </c>
      <c r="EO45" s="85"/>
      <c r="EP45" s="63">
        <f t="shared" si="604"/>
        <v>0</v>
      </c>
      <c r="EQ45" s="85"/>
      <c r="ER45" s="63">
        <f t="shared" si="604"/>
        <v>0</v>
      </c>
      <c r="ES45" s="85"/>
      <c r="ET45" s="63">
        <f t="shared" si="604"/>
        <v>0</v>
      </c>
      <c r="EU45" s="85"/>
      <c r="EV45" s="63">
        <f t="shared" si="604"/>
        <v>0</v>
      </c>
      <c r="EW45" s="85"/>
      <c r="EX45" s="63">
        <f t="shared" si="604"/>
        <v>0</v>
      </c>
      <c r="EY45" s="85"/>
      <c r="EZ45" s="63">
        <f t="shared" si="604"/>
        <v>0</v>
      </c>
      <c r="FA45" s="85"/>
      <c r="FB45" s="63">
        <f t="shared" si="604"/>
        <v>0</v>
      </c>
      <c r="FC45" s="85"/>
      <c r="FD45" s="63">
        <f t="shared" si="604"/>
        <v>0</v>
      </c>
      <c r="FE45" s="85"/>
      <c r="FF45" s="63">
        <f t="shared" si="604"/>
        <v>0</v>
      </c>
      <c r="FG45" s="85"/>
      <c r="FH45" s="63">
        <f t="shared" si="604"/>
        <v>0</v>
      </c>
      <c r="FI45" s="85"/>
      <c r="FJ45" s="63">
        <f t="shared" si="604"/>
        <v>0</v>
      </c>
      <c r="FK45" s="60">
        <f t="shared" ref="FK45:FK52" si="605">EM45+EO45+EQ45+ES45+EU45+EW45+EY45+FA45+FC45+FE45+FG45+FI45</f>
        <v>0</v>
      </c>
      <c r="FL45" s="63">
        <f t="shared" ref="FL45:FL52" si="606">IF(FK45=0,0,FK45/(FK$44)*100)</f>
        <v>0</v>
      </c>
      <c r="FM45" s="253"/>
      <c r="FN45" s="8"/>
      <c r="FO45" s="14"/>
      <c r="FP45" s="8"/>
      <c r="FQ45" s="14"/>
      <c r="FR45" s="22"/>
      <c r="FS45" s="282"/>
    </row>
    <row r="46" spans="1:175" hidden="1" outlineLevel="1" x14ac:dyDescent="0.2">
      <c r="A46" s="384"/>
      <c r="B46" s="384"/>
      <c r="C46" s="60"/>
      <c r="D46" s="63">
        <f t="shared" si="584"/>
        <v>0</v>
      </c>
      <c r="E46" s="85"/>
      <c r="F46" s="63">
        <f t="shared" si="584"/>
        <v>0</v>
      </c>
      <c r="G46" s="85"/>
      <c r="H46" s="63">
        <f t="shared" si="584"/>
        <v>0</v>
      </c>
      <c r="I46" s="85"/>
      <c r="J46" s="63">
        <f t="shared" si="584"/>
        <v>0</v>
      </c>
      <c r="K46" s="85"/>
      <c r="L46" s="63">
        <f t="shared" si="584"/>
        <v>0</v>
      </c>
      <c r="M46" s="85"/>
      <c r="N46" s="63">
        <f t="shared" si="584"/>
        <v>0</v>
      </c>
      <c r="O46" s="85"/>
      <c r="P46" s="63">
        <f t="shared" si="584"/>
        <v>0</v>
      </c>
      <c r="Q46" s="85"/>
      <c r="R46" s="63">
        <f t="shared" si="584"/>
        <v>0</v>
      </c>
      <c r="S46" s="85"/>
      <c r="T46" s="63">
        <f t="shared" si="584"/>
        <v>0</v>
      </c>
      <c r="U46" s="85"/>
      <c r="V46" s="63">
        <f t="shared" si="584"/>
        <v>0</v>
      </c>
      <c r="W46" s="85"/>
      <c r="X46" s="63">
        <f t="shared" si="584"/>
        <v>0</v>
      </c>
      <c r="Y46" s="85"/>
      <c r="Z46" s="63">
        <f t="shared" si="584"/>
        <v>0</v>
      </c>
      <c r="AA46" s="60">
        <f t="shared" si="585"/>
        <v>0</v>
      </c>
      <c r="AB46" s="63">
        <f t="shared" si="586"/>
        <v>0</v>
      </c>
      <c r="AC46" s="253"/>
      <c r="AD46" s="8"/>
      <c r="AE46" s="14"/>
      <c r="AF46" s="8"/>
      <c r="AG46" s="14"/>
      <c r="AH46" s="22"/>
      <c r="AI46" s="282"/>
      <c r="AJ46" s="128">
        <f t="shared" si="587"/>
        <v>0</v>
      </c>
      <c r="AK46" s="128">
        <f t="shared" si="588"/>
        <v>0</v>
      </c>
      <c r="AL46" s="60"/>
      <c r="AM46" s="63">
        <f t="shared" si="589"/>
        <v>0</v>
      </c>
      <c r="AN46" s="85"/>
      <c r="AO46" s="63">
        <f t="shared" si="589"/>
        <v>0</v>
      </c>
      <c r="AP46" s="85"/>
      <c r="AQ46" s="63">
        <f t="shared" si="589"/>
        <v>0</v>
      </c>
      <c r="AR46" s="85"/>
      <c r="AS46" s="63">
        <f t="shared" si="589"/>
        <v>0</v>
      </c>
      <c r="AT46" s="85"/>
      <c r="AU46" s="63">
        <f t="shared" si="589"/>
        <v>0</v>
      </c>
      <c r="AV46" s="85"/>
      <c r="AW46" s="63">
        <f t="shared" si="589"/>
        <v>0</v>
      </c>
      <c r="AX46" s="85"/>
      <c r="AY46" s="63">
        <f t="shared" si="589"/>
        <v>0</v>
      </c>
      <c r="AZ46" s="85"/>
      <c r="BA46" s="63">
        <f t="shared" si="589"/>
        <v>0</v>
      </c>
      <c r="BB46" s="85"/>
      <c r="BC46" s="63">
        <f t="shared" si="589"/>
        <v>0</v>
      </c>
      <c r="BD46" s="85"/>
      <c r="BE46" s="63">
        <f t="shared" si="589"/>
        <v>0</v>
      </c>
      <c r="BF46" s="85"/>
      <c r="BG46" s="63">
        <f t="shared" si="589"/>
        <v>0</v>
      </c>
      <c r="BH46" s="85"/>
      <c r="BI46" s="63">
        <f t="shared" si="589"/>
        <v>0</v>
      </c>
      <c r="BJ46" s="60">
        <f t="shared" si="590"/>
        <v>0</v>
      </c>
      <c r="BK46" s="63">
        <f t="shared" si="591"/>
        <v>0</v>
      </c>
      <c r="BL46" s="253"/>
      <c r="BM46" s="8"/>
      <c r="BN46" s="14"/>
      <c r="BO46" s="8"/>
      <c r="BP46" s="14"/>
      <c r="BQ46" s="22"/>
      <c r="BR46" s="282"/>
      <c r="BS46" s="128">
        <f t="shared" si="592"/>
        <v>0</v>
      </c>
      <c r="BT46" s="128">
        <f t="shared" si="593"/>
        <v>0</v>
      </c>
      <c r="BU46" s="60"/>
      <c r="BV46" s="63">
        <f t="shared" si="594"/>
        <v>0</v>
      </c>
      <c r="BW46" s="85"/>
      <c r="BX46" s="63">
        <f t="shared" si="594"/>
        <v>0</v>
      </c>
      <c r="BY46" s="85"/>
      <c r="BZ46" s="63">
        <f t="shared" si="594"/>
        <v>0</v>
      </c>
      <c r="CA46" s="85"/>
      <c r="CB46" s="63">
        <f t="shared" si="594"/>
        <v>0</v>
      </c>
      <c r="CC46" s="85"/>
      <c r="CD46" s="63">
        <f t="shared" si="594"/>
        <v>0</v>
      </c>
      <c r="CE46" s="85"/>
      <c r="CF46" s="63">
        <f t="shared" si="594"/>
        <v>0</v>
      </c>
      <c r="CG46" s="85"/>
      <c r="CH46" s="63">
        <f t="shared" si="594"/>
        <v>0</v>
      </c>
      <c r="CI46" s="85"/>
      <c r="CJ46" s="63">
        <f t="shared" si="594"/>
        <v>0</v>
      </c>
      <c r="CK46" s="85"/>
      <c r="CL46" s="63">
        <f t="shared" si="594"/>
        <v>0</v>
      </c>
      <c r="CM46" s="85"/>
      <c r="CN46" s="63">
        <f t="shared" si="594"/>
        <v>0</v>
      </c>
      <c r="CO46" s="85"/>
      <c r="CP46" s="63">
        <f t="shared" si="594"/>
        <v>0</v>
      </c>
      <c r="CQ46" s="85"/>
      <c r="CR46" s="63">
        <f t="shared" si="594"/>
        <v>0</v>
      </c>
      <c r="CS46" s="60">
        <f t="shared" si="595"/>
        <v>0</v>
      </c>
      <c r="CT46" s="63">
        <f t="shared" si="596"/>
        <v>0</v>
      </c>
      <c r="CU46" s="253"/>
      <c r="CV46" s="8"/>
      <c r="CW46" s="14"/>
      <c r="CX46" s="8"/>
      <c r="CY46" s="14"/>
      <c r="CZ46" s="22"/>
      <c r="DA46" s="282"/>
      <c r="DB46" s="128">
        <f t="shared" si="597"/>
        <v>0</v>
      </c>
      <c r="DC46" s="128">
        <f t="shared" si="598"/>
        <v>0</v>
      </c>
      <c r="DD46" s="60"/>
      <c r="DE46" s="63">
        <f t="shared" si="599"/>
        <v>0</v>
      </c>
      <c r="DF46" s="85"/>
      <c r="DG46" s="63">
        <f t="shared" si="599"/>
        <v>0</v>
      </c>
      <c r="DH46" s="85"/>
      <c r="DI46" s="63">
        <f t="shared" si="599"/>
        <v>0</v>
      </c>
      <c r="DJ46" s="85"/>
      <c r="DK46" s="63">
        <f t="shared" si="599"/>
        <v>0</v>
      </c>
      <c r="DL46" s="85"/>
      <c r="DM46" s="63">
        <f t="shared" si="599"/>
        <v>0</v>
      </c>
      <c r="DN46" s="85"/>
      <c r="DO46" s="63">
        <f t="shared" si="599"/>
        <v>0</v>
      </c>
      <c r="DP46" s="85"/>
      <c r="DQ46" s="63">
        <f t="shared" si="599"/>
        <v>0</v>
      </c>
      <c r="DR46" s="85"/>
      <c r="DS46" s="63">
        <f t="shared" si="599"/>
        <v>0</v>
      </c>
      <c r="DT46" s="85"/>
      <c r="DU46" s="63">
        <f t="shared" si="599"/>
        <v>0</v>
      </c>
      <c r="DV46" s="85"/>
      <c r="DW46" s="63">
        <f t="shared" si="599"/>
        <v>0</v>
      </c>
      <c r="DX46" s="85"/>
      <c r="DY46" s="63">
        <f t="shared" si="599"/>
        <v>0</v>
      </c>
      <c r="DZ46" s="85"/>
      <c r="EA46" s="63">
        <f t="shared" si="599"/>
        <v>0</v>
      </c>
      <c r="EB46" s="60">
        <f t="shared" si="600"/>
        <v>0</v>
      </c>
      <c r="EC46" s="63">
        <f t="shared" si="601"/>
        <v>0</v>
      </c>
      <c r="ED46" s="253"/>
      <c r="EE46" s="8"/>
      <c r="EF46" s="14"/>
      <c r="EG46" s="8"/>
      <c r="EH46" s="14"/>
      <c r="EI46" s="22"/>
      <c r="EJ46" s="282"/>
      <c r="EK46" s="128">
        <f t="shared" si="602"/>
        <v>0</v>
      </c>
      <c r="EL46" s="128">
        <f t="shared" si="603"/>
        <v>0</v>
      </c>
      <c r="EM46" s="60"/>
      <c r="EN46" s="63">
        <f t="shared" si="604"/>
        <v>0</v>
      </c>
      <c r="EO46" s="85"/>
      <c r="EP46" s="63">
        <f t="shared" si="604"/>
        <v>0</v>
      </c>
      <c r="EQ46" s="85"/>
      <c r="ER46" s="63">
        <f t="shared" si="604"/>
        <v>0</v>
      </c>
      <c r="ES46" s="85"/>
      <c r="ET46" s="63">
        <f t="shared" si="604"/>
        <v>0</v>
      </c>
      <c r="EU46" s="85"/>
      <c r="EV46" s="63">
        <f t="shared" si="604"/>
        <v>0</v>
      </c>
      <c r="EW46" s="85"/>
      <c r="EX46" s="63">
        <f t="shared" si="604"/>
        <v>0</v>
      </c>
      <c r="EY46" s="85"/>
      <c r="EZ46" s="63">
        <f t="shared" si="604"/>
        <v>0</v>
      </c>
      <c r="FA46" s="85"/>
      <c r="FB46" s="63">
        <f t="shared" si="604"/>
        <v>0</v>
      </c>
      <c r="FC46" s="85"/>
      <c r="FD46" s="63">
        <f t="shared" si="604"/>
        <v>0</v>
      </c>
      <c r="FE46" s="85"/>
      <c r="FF46" s="63">
        <f t="shared" si="604"/>
        <v>0</v>
      </c>
      <c r="FG46" s="85"/>
      <c r="FH46" s="63">
        <f t="shared" si="604"/>
        <v>0</v>
      </c>
      <c r="FI46" s="85"/>
      <c r="FJ46" s="63">
        <f t="shared" si="604"/>
        <v>0</v>
      </c>
      <c r="FK46" s="60">
        <f t="shared" si="605"/>
        <v>0</v>
      </c>
      <c r="FL46" s="63">
        <f t="shared" si="606"/>
        <v>0</v>
      </c>
      <c r="FM46" s="253"/>
      <c r="FN46" s="8"/>
      <c r="FO46" s="14"/>
      <c r="FP46" s="8"/>
      <c r="FQ46" s="14"/>
      <c r="FR46" s="22"/>
      <c r="FS46" s="282"/>
    </row>
    <row r="47" spans="1:175" hidden="1" outlineLevel="1" x14ac:dyDescent="0.2">
      <c r="A47" s="384"/>
      <c r="B47" s="384"/>
      <c r="C47" s="60"/>
      <c r="D47" s="63">
        <f t="shared" si="584"/>
        <v>0</v>
      </c>
      <c r="E47" s="85"/>
      <c r="F47" s="63">
        <f t="shared" si="584"/>
        <v>0</v>
      </c>
      <c r="G47" s="85"/>
      <c r="H47" s="63">
        <f t="shared" si="584"/>
        <v>0</v>
      </c>
      <c r="I47" s="85"/>
      <c r="J47" s="63">
        <f t="shared" si="584"/>
        <v>0</v>
      </c>
      <c r="K47" s="85"/>
      <c r="L47" s="63">
        <f t="shared" si="584"/>
        <v>0</v>
      </c>
      <c r="M47" s="85"/>
      <c r="N47" s="63">
        <f t="shared" si="584"/>
        <v>0</v>
      </c>
      <c r="O47" s="85"/>
      <c r="P47" s="63">
        <f t="shared" si="584"/>
        <v>0</v>
      </c>
      <c r="Q47" s="85"/>
      <c r="R47" s="63">
        <f t="shared" si="584"/>
        <v>0</v>
      </c>
      <c r="S47" s="85"/>
      <c r="T47" s="63">
        <f t="shared" si="584"/>
        <v>0</v>
      </c>
      <c r="U47" s="85"/>
      <c r="V47" s="63">
        <f t="shared" si="584"/>
        <v>0</v>
      </c>
      <c r="W47" s="85"/>
      <c r="X47" s="63">
        <f t="shared" si="584"/>
        <v>0</v>
      </c>
      <c r="Y47" s="85"/>
      <c r="Z47" s="63">
        <f t="shared" si="584"/>
        <v>0</v>
      </c>
      <c r="AA47" s="60">
        <f t="shared" si="585"/>
        <v>0</v>
      </c>
      <c r="AB47" s="63">
        <f t="shared" si="586"/>
        <v>0</v>
      </c>
      <c r="AC47" s="253"/>
      <c r="AD47" s="8"/>
      <c r="AE47" s="14"/>
      <c r="AF47" s="8"/>
      <c r="AG47" s="14"/>
      <c r="AH47" s="22"/>
      <c r="AI47" s="282"/>
      <c r="AJ47" s="128">
        <f t="shared" si="587"/>
        <v>0</v>
      </c>
      <c r="AK47" s="128">
        <f t="shared" si="588"/>
        <v>0</v>
      </c>
      <c r="AL47" s="60"/>
      <c r="AM47" s="63">
        <f t="shared" si="589"/>
        <v>0</v>
      </c>
      <c r="AN47" s="85"/>
      <c r="AO47" s="63">
        <f t="shared" si="589"/>
        <v>0</v>
      </c>
      <c r="AP47" s="85"/>
      <c r="AQ47" s="63">
        <f t="shared" si="589"/>
        <v>0</v>
      </c>
      <c r="AR47" s="85"/>
      <c r="AS47" s="63">
        <f t="shared" si="589"/>
        <v>0</v>
      </c>
      <c r="AT47" s="85"/>
      <c r="AU47" s="63">
        <f t="shared" si="589"/>
        <v>0</v>
      </c>
      <c r="AV47" s="85"/>
      <c r="AW47" s="63">
        <f t="shared" si="589"/>
        <v>0</v>
      </c>
      <c r="AX47" s="85"/>
      <c r="AY47" s="63">
        <f t="shared" si="589"/>
        <v>0</v>
      </c>
      <c r="AZ47" s="85"/>
      <c r="BA47" s="63">
        <f t="shared" si="589"/>
        <v>0</v>
      </c>
      <c r="BB47" s="85"/>
      <c r="BC47" s="63">
        <f t="shared" si="589"/>
        <v>0</v>
      </c>
      <c r="BD47" s="85"/>
      <c r="BE47" s="63">
        <f t="shared" si="589"/>
        <v>0</v>
      </c>
      <c r="BF47" s="85"/>
      <c r="BG47" s="63">
        <f t="shared" si="589"/>
        <v>0</v>
      </c>
      <c r="BH47" s="85"/>
      <c r="BI47" s="63">
        <f t="shared" si="589"/>
        <v>0</v>
      </c>
      <c r="BJ47" s="60">
        <f t="shared" si="590"/>
        <v>0</v>
      </c>
      <c r="BK47" s="63">
        <f t="shared" si="591"/>
        <v>0</v>
      </c>
      <c r="BL47" s="253"/>
      <c r="BM47" s="8"/>
      <c r="BN47" s="14"/>
      <c r="BO47" s="8"/>
      <c r="BP47" s="14"/>
      <c r="BQ47" s="22"/>
      <c r="BR47" s="282"/>
      <c r="BS47" s="128">
        <f t="shared" si="592"/>
        <v>0</v>
      </c>
      <c r="BT47" s="128">
        <f t="shared" si="593"/>
        <v>0</v>
      </c>
      <c r="BU47" s="60"/>
      <c r="BV47" s="63">
        <f t="shared" si="594"/>
        <v>0</v>
      </c>
      <c r="BW47" s="85"/>
      <c r="BX47" s="63">
        <f t="shared" si="594"/>
        <v>0</v>
      </c>
      <c r="BY47" s="85"/>
      <c r="BZ47" s="63">
        <f t="shared" si="594"/>
        <v>0</v>
      </c>
      <c r="CA47" s="85"/>
      <c r="CB47" s="63">
        <f t="shared" si="594"/>
        <v>0</v>
      </c>
      <c r="CC47" s="85"/>
      <c r="CD47" s="63">
        <f t="shared" si="594"/>
        <v>0</v>
      </c>
      <c r="CE47" s="85"/>
      <c r="CF47" s="63">
        <f t="shared" si="594"/>
        <v>0</v>
      </c>
      <c r="CG47" s="85"/>
      <c r="CH47" s="63">
        <f t="shared" si="594"/>
        <v>0</v>
      </c>
      <c r="CI47" s="85"/>
      <c r="CJ47" s="63">
        <f t="shared" si="594"/>
        <v>0</v>
      </c>
      <c r="CK47" s="85"/>
      <c r="CL47" s="63">
        <f t="shared" si="594"/>
        <v>0</v>
      </c>
      <c r="CM47" s="85"/>
      <c r="CN47" s="63">
        <f t="shared" si="594"/>
        <v>0</v>
      </c>
      <c r="CO47" s="85"/>
      <c r="CP47" s="63">
        <f t="shared" si="594"/>
        <v>0</v>
      </c>
      <c r="CQ47" s="85"/>
      <c r="CR47" s="63">
        <f t="shared" si="594"/>
        <v>0</v>
      </c>
      <c r="CS47" s="60">
        <f t="shared" si="595"/>
        <v>0</v>
      </c>
      <c r="CT47" s="63">
        <f t="shared" si="596"/>
        <v>0</v>
      </c>
      <c r="CU47" s="253"/>
      <c r="CV47" s="8"/>
      <c r="CW47" s="14"/>
      <c r="CX47" s="8"/>
      <c r="CY47" s="14"/>
      <c r="CZ47" s="22"/>
      <c r="DA47" s="282"/>
      <c r="DB47" s="128">
        <f t="shared" si="597"/>
        <v>0</v>
      </c>
      <c r="DC47" s="128">
        <f t="shared" si="598"/>
        <v>0</v>
      </c>
      <c r="DD47" s="60"/>
      <c r="DE47" s="63">
        <f t="shared" si="599"/>
        <v>0</v>
      </c>
      <c r="DF47" s="85"/>
      <c r="DG47" s="63">
        <f t="shared" si="599"/>
        <v>0</v>
      </c>
      <c r="DH47" s="85"/>
      <c r="DI47" s="63">
        <f t="shared" si="599"/>
        <v>0</v>
      </c>
      <c r="DJ47" s="85"/>
      <c r="DK47" s="63">
        <f t="shared" si="599"/>
        <v>0</v>
      </c>
      <c r="DL47" s="85"/>
      <c r="DM47" s="63">
        <f t="shared" si="599"/>
        <v>0</v>
      </c>
      <c r="DN47" s="85"/>
      <c r="DO47" s="63">
        <f t="shared" si="599"/>
        <v>0</v>
      </c>
      <c r="DP47" s="85"/>
      <c r="DQ47" s="63">
        <f t="shared" si="599"/>
        <v>0</v>
      </c>
      <c r="DR47" s="85"/>
      <c r="DS47" s="63">
        <f t="shared" si="599"/>
        <v>0</v>
      </c>
      <c r="DT47" s="85"/>
      <c r="DU47" s="63">
        <f t="shared" si="599"/>
        <v>0</v>
      </c>
      <c r="DV47" s="85"/>
      <c r="DW47" s="63">
        <f t="shared" si="599"/>
        <v>0</v>
      </c>
      <c r="DX47" s="85"/>
      <c r="DY47" s="63">
        <f t="shared" si="599"/>
        <v>0</v>
      </c>
      <c r="DZ47" s="85"/>
      <c r="EA47" s="63">
        <f t="shared" si="599"/>
        <v>0</v>
      </c>
      <c r="EB47" s="60">
        <f t="shared" si="600"/>
        <v>0</v>
      </c>
      <c r="EC47" s="63">
        <f t="shared" si="601"/>
        <v>0</v>
      </c>
      <c r="ED47" s="253"/>
      <c r="EE47" s="8"/>
      <c r="EF47" s="14"/>
      <c r="EG47" s="8"/>
      <c r="EH47" s="14"/>
      <c r="EI47" s="22"/>
      <c r="EJ47" s="282"/>
      <c r="EK47" s="128">
        <f t="shared" si="602"/>
        <v>0</v>
      </c>
      <c r="EL47" s="128">
        <f t="shared" si="603"/>
        <v>0</v>
      </c>
      <c r="EM47" s="60"/>
      <c r="EN47" s="63">
        <f t="shared" si="604"/>
        <v>0</v>
      </c>
      <c r="EO47" s="85"/>
      <c r="EP47" s="63">
        <f t="shared" si="604"/>
        <v>0</v>
      </c>
      <c r="EQ47" s="85"/>
      <c r="ER47" s="63">
        <f t="shared" si="604"/>
        <v>0</v>
      </c>
      <c r="ES47" s="85"/>
      <c r="ET47" s="63">
        <f t="shared" si="604"/>
        <v>0</v>
      </c>
      <c r="EU47" s="85"/>
      <c r="EV47" s="63">
        <f t="shared" si="604"/>
        <v>0</v>
      </c>
      <c r="EW47" s="85"/>
      <c r="EX47" s="63">
        <f t="shared" si="604"/>
        <v>0</v>
      </c>
      <c r="EY47" s="85"/>
      <c r="EZ47" s="63">
        <f t="shared" si="604"/>
        <v>0</v>
      </c>
      <c r="FA47" s="85"/>
      <c r="FB47" s="63">
        <f t="shared" si="604"/>
        <v>0</v>
      </c>
      <c r="FC47" s="85"/>
      <c r="FD47" s="63">
        <f t="shared" si="604"/>
        <v>0</v>
      </c>
      <c r="FE47" s="85"/>
      <c r="FF47" s="63">
        <f t="shared" si="604"/>
        <v>0</v>
      </c>
      <c r="FG47" s="85"/>
      <c r="FH47" s="63">
        <f t="shared" si="604"/>
        <v>0</v>
      </c>
      <c r="FI47" s="85"/>
      <c r="FJ47" s="63">
        <f t="shared" si="604"/>
        <v>0</v>
      </c>
      <c r="FK47" s="60">
        <f t="shared" si="605"/>
        <v>0</v>
      </c>
      <c r="FL47" s="63">
        <f t="shared" si="606"/>
        <v>0</v>
      </c>
      <c r="FM47" s="253"/>
      <c r="FN47" s="8"/>
      <c r="FO47" s="14"/>
      <c r="FP47" s="8"/>
      <c r="FQ47" s="14"/>
      <c r="FR47" s="22"/>
      <c r="FS47" s="282"/>
    </row>
    <row r="48" spans="1:175" hidden="1" outlineLevel="1" x14ac:dyDescent="0.2">
      <c r="A48" s="384"/>
      <c r="B48" s="386"/>
      <c r="C48" s="60"/>
      <c r="D48" s="63">
        <f t="shared" si="584"/>
        <v>0</v>
      </c>
      <c r="E48" s="85"/>
      <c r="F48" s="63">
        <f t="shared" si="584"/>
        <v>0</v>
      </c>
      <c r="G48" s="85"/>
      <c r="H48" s="63">
        <f t="shared" si="584"/>
        <v>0</v>
      </c>
      <c r="I48" s="85"/>
      <c r="J48" s="63">
        <f t="shared" si="584"/>
        <v>0</v>
      </c>
      <c r="K48" s="85"/>
      <c r="L48" s="63">
        <f t="shared" si="584"/>
        <v>0</v>
      </c>
      <c r="M48" s="85"/>
      <c r="N48" s="63">
        <f t="shared" si="584"/>
        <v>0</v>
      </c>
      <c r="O48" s="85"/>
      <c r="P48" s="63">
        <f t="shared" si="584"/>
        <v>0</v>
      </c>
      <c r="Q48" s="85"/>
      <c r="R48" s="63">
        <f t="shared" si="584"/>
        <v>0</v>
      </c>
      <c r="S48" s="85"/>
      <c r="T48" s="63">
        <f t="shared" si="584"/>
        <v>0</v>
      </c>
      <c r="U48" s="85"/>
      <c r="V48" s="63">
        <f t="shared" si="584"/>
        <v>0</v>
      </c>
      <c r="W48" s="85"/>
      <c r="X48" s="63">
        <f t="shared" si="584"/>
        <v>0</v>
      </c>
      <c r="Y48" s="85"/>
      <c r="Z48" s="63">
        <f t="shared" si="584"/>
        <v>0</v>
      </c>
      <c r="AA48" s="60">
        <f t="shared" si="585"/>
        <v>0</v>
      </c>
      <c r="AB48" s="63">
        <f t="shared" si="586"/>
        <v>0</v>
      </c>
      <c r="AC48" s="253"/>
      <c r="AD48" s="8"/>
      <c r="AE48" s="14"/>
      <c r="AF48" s="8"/>
      <c r="AG48" s="14"/>
      <c r="AH48" s="22"/>
      <c r="AI48" s="282"/>
      <c r="AJ48" s="128">
        <f t="shared" si="587"/>
        <v>0</v>
      </c>
      <c r="AK48" s="128">
        <f t="shared" si="588"/>
        <v>0</v>
      </c>
      <c r="AL48" s="60"/>
      <c r="AM48" s="63">
        <f t="shared" si="589"/>
        <v>0</v>
      </c>
      <c r="AN48" s="85"/>
      <c r="AO48" s="63">
        <f t="shared" si="589"/>
        <v>0</v>
      </c>
      <c r="AP48" s="85"/>
      <c r="AQ48" s="63">
        <f t="shared" si="589"/>
        <v>0</v>
      </c>
      <c r="AR48" s="85"/>
      <c r="AS48" s="63">
        <f t="shared" si="589"/>
        <v>0</v>
      </c>
      <c r="AT48" s="85"/>
      <c r="AU48" s="63">
        <f t="shared" si="589"/>
        <v>0</v>
      </c>
      <c r="AV48" s="85"/>
      <c r="AW48" s="63">
        <f t="shared" si="589"/>
        <v>0</v>
      </c>
      <c r="AX48" s="85"/>
      <c r="AY48" s="63">
        <f t="shared" si="589"/>
        <v>0</v>
      </c>
      <c r="AZ48" s="85"/>
      <c r="BA48" s="63">
        <f t="shared" si="589"/>
        <v>0</v>
      </c>
      <c r="BB48" s="85"/>
      <c r="BC48" s="63">
        <f t="shared" si="589"/>
        <v>0</v>
      </c>
      <c r="BD48" s="85"/>
      <c r="BE48" s="63">
        <f t="shared" si="589"/>
        <v>0</v>
      </c>
      <c r="BF48" s="85"/>
      <c r="BG48" s="63">
        <f t="shared" si="589"/>
        <v>0</v>
      </c>
      <c r="BH48" s="85"/>
      <c r="BI48" s="63">
        <f t="shared" si="589"/>
        <v>0</v>
      </c>
      <c r="BJ48" s="60">
        <f t="shared" si="590"/>
        <v>0</v>
      </c>
      <c r="BK48" s="63">
        <f t="shared" si="591"/>
        <v>0</v>
      </c>
      <c r="BL48" s="253"/>
      <c r="BM48" s="8"/>
      <c r="BN48" s="14"/>
      <c r="BO48" s="8"/>
      <c r="BP48" s="14"/>
      <c r="BQ48" s="22"/>
      <c r="BR48" s="282"/>
      <c r="BS48" s="128">
        <f t="shared" si="592"/>
        <v>0</v>
      </c>
      <c r="BT48" s="128">
        <f t="shared" si="593"/>
        <v>0</v>
      </c>
      <c r="BU48" s="60"/>
      <c r="BV48" s="63">
        <f t="shared" si="594"/>
        <v>0</v>
      </c>
      <c r="BW48" s="85"/>
      <c r="BX48" s="63">
        <f t="shared" si="594"/>
        <v>0</v>
      </c>
      <c r="BY48" s="85"/>
      <c r="BZ48" s="63">
        <f t="shared" si="594"/>
        <v>0</v>
      </c>
      <c r="CA48" s="85"/>
      <c r="CB48" s="63">
        <f t="shared" si="594"/>
        <v>0</v>
      </c>
      <c r="CC48" s="85"/>
      <c r="CD48" s="63">
        <f t="shared" si="594"/>
        <v>0</v>
      </c>
      <c r="CE48" s="85"/>
      <c r="CF48" s="63">
        <f t="shared" si="594"/>
        <v>0</v>
      </c>
      <c r="CG48" s="85"/>
      <c r="CH48" s="63">
        <f t="shared" si="594"/>
        <v>0</v>
      </c>
      <c r="CI48" s="85"/>
      <c r="CJ48" s="63">
        <f t="shared" si="594"/>
        <v>0</v>
      </c>
      <c r="CK48" s="85"/>
      <c r="CL48" s="63">
        <f t="shared" si="594"/>
        <v>0</v>
      </c>
      <c r="CM48" s="85"/>
      <c r="CN48" s="63">
        <f t="shared" si="594"/>
        <v>0</v>
      </c>
      <c r="CO48" s="85"/>
      <c r="CP48" s="63">
        <f t="shared" si="594"/>
        <v>0</v>
      </c>
      <c r="CQ48" s="85"/>
      <c r="CR48" s="63">
        <f t="shared" si="594"/>
        <v>0</v>
      </c>
      <c r="CS48" s="60">
        <f t="shared" si="595"/>
        <v>0</v>
      </c>
      <c r="CT48" s="63">
        <f t="shared" si="596"/>
        <v>0</v>
      </c>
      <c r="CU48" s="253"/>
      <c r="CV48" s="8"/>
      <c r="CW48" s="14"/>
      <c r="CX48" s="8"/>
      <c r="CY48" s="14"/>
      <c r="CZ48" s="22"/>
      <c r="DA48" s="282"/>
      <c r="DB48" s="128">
        <f t="shared" si="597"/>
        <v>0</v>
      </c>
      <c r="DC48" s="128">
        <f t="shared" si="598"/>
        <v>0</v>
      </c>
      <c r="DD48" s="60"/>
      <c r="DE48" s="63">
        <f t="shared" si="599"/>
        <v>0</v>
      </c>
      <c r="DF48" s="85"/>
      <c r="DG48" s="63">
        <f t="shared" si="599"/>
        <v>0</v>
      </c>
      <c r="DH48" s="85"/>
      <c r="DI48" s="63">
        <f t="shared" si="599"/>
        <v>0</v>
      </c>
      <c r="DJ48" s="85"/>
      <c r="DK48" s="63">
        <f t="shared" si="599"/>
        <v>0</v>
      </c>
      <c r="DL48" s="85"/>
      <c r="DM48" s="63">
        <f t="shared" si="599"/>
        <v>0</v>
      </c>
      <c r="DN48" s="85"/>
      <c r="DO48" s="63">
        <f t="shared" si="599"/>
        <v>0</v>
      </c>
      <c r="DP48" s="85"/>
      <c r="DQ48" s="63">
        <f t="shared" si="599"/>
        <v>0</v>
      </c>
      <c r="DR48" s="85"/>
      <c r="DS48" s="63">
        <f t="shared" si="599"/>
        <v>0</v>
      </c>
      <c r="DT48" s="85"/>
      <c r="DU48" s="63">
        <f t="shared" si="599"/>
        <v>0</v>
      </c>
      <c r="DV48" s="85"/>
      <c r="DW48" s="63">
        <f t="shared" si="599"/>
        <v>0</v>
      </c>
      <c r="DX48" s="85"/>
      <c r="DY48" s="63">
        <f t="shared" si="599"/>
        <v>0</v>
      </c>
      <c r="DZ48" s="85"/>
      <c r="EA48" s="63">
        <f t="shared" si="599"/>
        <v>0</v>
      </c>
      <c r="EB48" s="60">
        <f t="shared" si="600"/>
        <v>0</v>
      </c>
      <c r="EC48" s="63">
        <f t="shared" si="601"/>
        <v>0</v>
      </c>
      <c r="ED48" s="253"/>
      <c r="EE48" s="8"/>
      <c r="EF48" s="14"/>
      <c r="EG48" s="8"/>
      <c r="EH48" s="14"/>
      <c r="EI48" s="22"/>
      <c r="EJ48" s="282"/>
      <c r="EK48" s="128">
        <f t="shared" si="602"/>
        <v>0</v>
      </c>
      <c r="EL48" s="128">
        <f t="shared" si="603"/>
        <v>0</v>
      </c>
      <c r="EM48" s="60"/>
      <c r="EN48" s="63">
        <f t="shared" si="604"/>
        <v>0</v>
      </c>
      <c r="EO48" s="85"/>
      <c r="EP48" s="63">
        <f t="shared" si="604"/>
        <v>0</v>
      </c>
      <c r="EQ48" s="85"/>
      <c r="ER48" s="63">
        <f t="shared" si="604"/>
        <v>0</v>
      </c>
      <c r="ES48" s="85"/>
      <c r="ET48" s="63">
        <f t="shared" si="604"/>
        <v>0</v>
      </c>
      <c r="EU48" s="85"/>
      <c r="EV48" s="63">
        <f t="shared" si="604"/>
        <v>0</v>
      </c>
      <c r="EW48" s="85"/>
      <c r="EX48" s="63">
        <f t="shared" si="604"/>
        <v>0</v>
      </c>
      <c r="EY48" s="85"/>
      <c r="EZ48" s="63">
        <f t="shared" si="604"/>
        <v>0</v>
      </c>
      <c r="FA48" s="85"/>
      <c r="FB48" s="63">
        <f t="shared" si="604"/>
        <v>0</v>
      </c>
      <c r="FC48" s="85"/>
      <c r="FD48" s="63">
        <f t="shared" si="604"/>
        <v>0</v>
      </c>
      <c r="FE48" s="85"/>
      <c r="FF48" s="63">
        <f t="shared" si="604"/>
        <v>0</v>
      </c>
      <c r="FG48" s="85"/>
      <c r="FH48" s="63">
        <f t="shared" si="604"/>
        <v>0</v>
      </c>
      <c r="FI48" s="85"/>
      <c r="FJ48" s="63">
        <f t="shared" si="604"/>
        <v>0</v>
      </c>
      <c r="FK48" s="60">
        <f t="shared" si="605"/>
        <v>0</v>
      </c>
      <c r="FL48" s="63">
        <f t="shared" si="606"/>
        <v>0</v>
      </c>
      <c r="FM48" s="253"/>
      <c r="FN48" s="8"/>
      <c r="FO48" s="14"/>
      <c r="FP48" s="8"/>
      <c r="FQ48" s="14"/>
      <c r="FR48" s="22"/>
      <c r="FS48" s="282"/>
    </row>
    <row r="49" spans="1:175" hidden="1" outlineLevel="1" x14ac:dyDescent="0.2">
      <c r="A49" s="384"/>
      <c r="B49" s="384"/>
      <c r="C49" s="60"/>
      <c r="D49" s="63">
        <f t="shared" si="584"/>
        <v>0</v>
      </c>
      <c r="E49" s="85"/>
      <c r="F49" s="63">
        <f t="shared" si="584"/>
        <v>0</v>
      </c>
      <c r="G49" s="85"/>
      <c r="H49" s="63">
        <f t="shared" si="584"/>
        <v>0</v>
      </c>
      <c r="I49" s="85"/>
      <c r="J49" s="63">
        <f t="shared" si="584"/>
        <v>0</v>
      </c>
      <c r="K49" s="85"/>
      <c r="L49" s="63">
        <f t="shared" si="584"/>
        <v>0</v>
      </c>
      <c r="M49" s="85"/>
      <c r="N49" s="63">
        <f t="shared" si="584"/>
        <v>0</v>
      </c>
      <c r="O49" s="85"/>
      <c r="P49" s="63">
        <f t="shared" si="584"/>
        <v>0</v>
      </c>
      <c r="Q49" s="85"/>
      <c r="R49" s="63">
        <f t="shared" si="584"/>
        <v>0</v>
      </c>
      <c r="S49" s="85"/>
      <c r="T49" s="63">
        <f t="shared" si="584"/>
        <v>0</v>
      </c>
      <c r="U49" s="85"/>
      <c r="V49" s="63">
        <f t="shared" si="584"/>
        <v>0</v>
      </c>
      <c r="W49" s="85"/>
      <c r="X49" s="63">
        <f t="shared" si="584"/>
        <v>0</v>
      </c>
      <c r="Y49" s="85"/>
      <c r="Z49" s="63">
        <f t="shared" si="584"/>
        <v>0</v>
      </c>
      <c r="AA49" s="60">
        <f t="shared" si="585"/>
        <v>0</v>
      </c>
      <c r="AB49" s="63">
        <f t="shared" si="586"/>
        <v>0</v>
      </c>
      <c r="AC49" s="253"/>
      <c r="AD49" s="8"/>
      <c r="AE49" s="14"/>
      <c r="AF49" s="8"/>
      <c r="AG49" s="14"/>
      <c r="AH49" s="22"/>
      <c r="AI49" s="282"/>
      <c r="AJ49" s="128">
        <f t="shared" si="587"/>
        <v>0</v>
      </c>
      <c r="AK49" s="128">
        <f t="shared" si="588"/>
        <v>0</v>
      </c>
      <c r="AL49" s="60"/>
      <c r="AM49" s="63">
        <f t="shared" si="589"/>
        <v>0</v>
      </c>
      <c r="AN49" s="85"/>
      <c r="AO49" s="63">
        <f t="shared" si="589"/>
        <v>0</v>
      </c>
      <c r="AP49" s="85"/>
      <c r="AQ49" s="63">
        <f t="shared" si="589"/>
        <v>0</v>
      </c>
      <c r="AR49" s="85"/>
      <c r="AS49" s="63">
        <f t="shared" si="589"/>
        <v>0</v>
      </c>
      <c r="AT49" s="85"/>
      <c r="AU49" s="63">
        <f t="shared" si="589"/>
        <v>0</v>
      </c>
      <c r="AV49" s="85"/>
      <c r="AW49" s="63">
        <f t="shared" si="589"/>
        <v>0</v>
      </c>
      <c r="AX49" s="85"/>
      <c r="AY49" s="63">
        <f t="shared" si="589"/>
        <v>0</v>
      </c>
      <c r="AZ49" s="85"/>
      <c r="BA49" s="63">
        <f t="shared" si="589"/>
        <v>0</v>
      </c>
      <c r="BB49" s="85"/>
      <c r="BC49" s="63">
        <f t="shared" si="589"/>
        <v>0</v>
      </c>
      <c r="BD49" s="85"/>
      <c r="BE49" s="63">
        <f t="shared" si="589"/>
        <v>0</v>
      </c>
      <c r="BF49" s="85"/>
      <c r="BG49" s="63">
        <f t="shared" si="589"/>
        <v>0</v>
      </c>
      <c r="BH49" s="85"/>
      <c r="BI49" s="63">
        <f t="shared" si="589"/>
        <v>0</v>
      </c>
      <c r="BJ49" s="60">
        <f t="shared" si="590"/>
        <v>0</v>
      </c>
      <c r="BK49" s="63">
        <f t="shared" si="591"/>
        <v>0</v>
      </c>
      <c r="BL49" s="253"/>
      <c r="BM49" s="8"/>
      <c r="BN49" s="14"/>
      <c r="BO49" s="8"/>
      <c r="BP49" s="14"/>
      <c r="BQ49" s="22"/>
      <c r="BR49" s="282"/>
      <c r="BS49" s="128">
        <f t="shared" si="592"/>
        <v>0</v>
      </c>
      <c r="BT49" s="128">
        <f t="shared" si="593"/>
        <v>0</v>
      </c>
      <c r="BU49" s="60"/>
      <c r="BV49" s="63">
        <f t="shared" si="594"/>
        <v>0</v>
      </c>
      <c r="BW49" s="85"/>
      <c r="BX49" s="63">
        <f t="shared" si="594"/>
        <v>0</v>
      </c>
      <c r="BY49" s="85"/>
      <c r="BZ49" s="63">
        <f t="shared" si="594"/>
        <v>0</v>
      </c>
      <c r="CA49" s="85"/>
      <c r="CB49" s="63">
        <f t="shared" si="594"/>
        <v>0</v>
      </c>
      <c r="CC49" s="85"/>
      <c r="CD49" s="63">
        <f t="shared" si="594"/>
        <v>0</v>
      </c>
      <c r="CE49" s="85"/>
      <c r="CF49" s="63">
        <f t="shared" si="594"/>
        <v>0</v>
      </c>
      <c r="CG49" s="85"/>
      <c r="CH49" s="63">
        <f t="shared" si="594"/>
        <v>0</v>
      </c>
      <c r="CI49" s="85"/>
      <c r="CJ49" s="63">
        <f t="shared" si="594"/>
        <v>0</v>
      </c>
      <c r="CK49" s="85"/>
      <c r="CL49" s="63">
        <f t="shared" si="594"/>
        <v>0</v>
      </c>
      <c r="CM49" s="85"/>
      <c r="CN49" s="63">
        <f t="shared" si="594"/>
        <v>0</v>
      </c>
      <c r="CO49" s="85"/>
      <c r="CP49" s="63">
        <f t="shared" si="594"/>
        <v>0</v>
      </c>
      <c r="CQ49" s="85"/>
      <c r="CR49" s="63">
        <f t="shared" si="594"/>
        <v>0</v>
      </c>
      <c r="CS49" s="60">
        <f t="shared" si="595"/>
        <v>0</v>
      </c>
      <c r="CT49" s="63">
        <f t="shared" si="596"/>
        <v>0</v>
      </c>
      <c r="CU49" s="253"/>
      <c r="CV49" s="8"/>
      <c r="CW49" s="14"/>
      <c r="CX49" s="8"/>
      <c r="CY49" s="14"/>
      <c r="CZ49" s="22"/>
      <c r="DA49" s="282"/>
      <c r="DB49" s="128">
        <f t="shared" si="597"/>
        <v>0</v>
      </c>
      <c r="DC49" s="128">
        <f t="shared" si="598"/>
        <v>0</v>
      </c>
      <c r="DD49" s="60"/>
      <c r="DE49" s="63">
        <f t="shared" si="599"/>
        <v>0</v>
      </c>
      <c r="DF49" s="85"/>
      <c r="DG49" s="63">
        <f t="shared" si="599"/>
        <v>0</v>
      </c>
      <c r="DH49" s="85"/>
      <c r="DI49" s="63">
        <f t="shared" si="599"/>
        <v>0</v>
      </c>
      <c r="DJ49" s="85"/>
      <c r="DK49" s="63">
        <f t="shared" si="599"/>
        <v>0</v>
      </c>
      <c r="DL49" s="85"/>
      <c r="DM49" s="63">
        <f t="shared" si="599"/>
        <v>0</v>
      </c>
      <c r="DN49" s="85"/>
      <c r="DO49" s="63">
        <f t="shared" si="599"/>
        <v>0</v>
      </c>
      <c r="DP49" s="85"/>
      <c r="DQ49" s="63">
        <f t="shared" si="599"/>
        <v>0</v>
      </c>
      <c r="DR49" s="85"/>
      <c r="DS49" s="63">
        <f t="shared" si="599"/>
        <v>0</v>
      </c>
      <c r="DT49" s="85"/>
      <c r="DU49" s="63">
        <f t="shared" si="599"/>
        <v>0</v>
      </c>
      <c r="DV49" s="85"/>
      <c r="DW49" s="63">
        <f t="shared" si="599"/>
        <v>0</v>
      </c>
      <c r="DX49" s="85"/>
      <c r="DY49" s="63">
        <f t="shared" si="599"/>
        <v>0</v>
      </c>
      <c r="DZ49" s="85"/>
      <c r="EA49" s="63">
        <f t="shared" si="599"/>
        <v>0</v>
      </c>
      <c r="EB49" s="60">
        <f t="shared" si="600"/>
        <v>0</v>
      </c>
      <c r="EC49" s="63">
        <f t="shared" si="601"/>
        <v>0</v>
      </c>
      <c r="ED49" s="253"/>
      <c r="EE49" s="8"/>
      <c r="EF49" s="14"/>
      <c r="EG49" s="8"/>
      <c r="EH49" s="14"/>
      <c r="EI49" s="22"/>
      <c r="EJ49" s="282"/>
      <c r="EK49" s="128">
        <f t="shared" si="602"/>
        <v>0</v>
      </c>
      <c r="EL49" s="128">
        <f t="shared" si="603"/>
        <v>0</v>
      </c>
      <c r="EM49" s="60"/>
      <c r="EN49" s="63">
        <f t="shared" si="604"/>
        <v>0</v>
      </c>
      <c r="EO49" s="85"/>
      <c r="EP49" s="63">
        <f t="shared" si="604"/>
        <v>0</v>
      </c>
      <c r="EQ49" s="85"/>
      <c r="ER49" s="63">
        <f t="shared" si="604"/>
        <v>0</v>
      </c>
      <c r="ES49" s="85"/>
      <c r="ET49" s="63">
        <f t="shared" si="604"/>
        <v>0</v>
      </c>
      <c r="EU49" s="85"/>
      <c r="EV49" s="63">
        <f t="shared" si="604"/>
        <v>0</v>
      </c>
      <c r="EW49" s="85"/>
      <c r="EX49" s="63">
        <f t="shared" si="604"/>
        <v>0</v>
      </c>
      <c r="EY49" s="85"/>
      <c r="EZ49" s="63">
        <f t="shared" si="604"/>
        <v>0</v>
      </c>
      <c r="FA49" s="85"/>
      <c r="FB49" s="63">
        <f t="shared" si="604"/>
        <v>0</v>
      </c>
      <c r="FC49" s="85"/>
      <c r="FD49" s="63">
        <f t="shared" si="604"/>
        <v>0</v>
      </c>
      <c r="FE49" s="85"/>
      <c r="FF49" s="63">
        <f t="shared" si="604"/>
        <v>0</v>
      </c>
      <c r="FG49" s="85"/>
      <c r="FH49" s="63">
        <f t="shared" si="604"/>
        <v>0</v>
      </c>
      <c r="FI49" s="85"/>
      <c r="FJ49" s="63">
        <f t="shared" si="604"/>
        <v>0</v>
      </c>
      <c r="FK49" s="60">
        <f t="shared" si="605"/>
        <v>0</v>
      </c>
      <c r="FL49" s="63">
        <f t="shared" si="606"/>
        <v>0</v>
      </c>
      <c r="FM49" s="253"/>
      <c r="FN49" s="8"/>
      <c r="FO49" s="14"/>
      <c r="FP49" s="8"/>
      <c r="FQ49" s="14"/>
      <c r="FR49" s="22"/>
      <c r="FS49" s="282"/>
    </row>
    <row r="50" spans="1:175" hidden="1" outlineLevel="1" x14ac:dyDescent="0.2">
      <c r="A50" s="384"/>
      <c r="B50" s="386"/>
      <c r="C50" s="60"/>
      <c r="D50" s="63">
        <f t="shared" si="584"/>
        <v>0</v>
      </c>
      <c r="E50" s="85"/>
      <c r="F50" s="63">
        <f t="shared" si="584"/>
        <v>0</v>
      </c>
      <c r="G50" s="85"/>
      <c r="H50" s="63">
        <f t="shared" si="584"/>
        <v>0</v>
      </c>
      <c r="I50" s="85"/>
      <c r="J50" s="63">
        <f t="shared" si="584"/>
        <v>0</v>
      </c>
      <c r="K50" s="85"/>
      <c r="L50" s="63">
        <f t="shared" si="584"/>
        <v>0</v>
      </c>
      <c r="M50" s="85"/>
      <c r="N50" s="63">
        <f t="shared" si="584"/>
        <v>0</v>
      </c>
      <c r="O50" s="85"/>
      <c r="P50" s="63">
        <f t="shared" si="584"/>
        <v>0</v>
      </c>
      <c r="Q50" s="85"/>
      <c r="R50" s="63">
        <f t="shared" si="584"/>
        <v>0</v>
      </c>
      <c r="S50" s="85"/>
      <c r="T50" s="63">
        <f t="shared" si="584"/>
        <v>0</v>
      </c>
      <c r="U50" s="85"/>
      <c r="V50" s="63">
        <f t="shared" si="584"/>
        <v>0</v>
      </c>
      <c r="W50" s="85"/>
      <c r="X50" s="63">
        <f t="shared" si="584"/>
        <v>0</v>
      </c>
      <c r="Y50" s="85"/>
      <c r="Z50" s="63">
        <f t="shared" si="584"/>
        <v>0</v>
      </c>
      <c r="AA50" s="60">
        <f t="shared" si="585"/>
        <v>0</v>
      </c>
      <c r="AB50" s="63">
        <f t="shared" si="586"/>
        <v>0</v>
      </c>
      <c r="AC50" s="253"/>
      <c r="AD50" s="8"/>
      <c r="AE50" s="14"/>
      <c r="AF50" s="8"/>
      <c r="AG50" s="14"/>
      <c r="AH50" s="22"/>
      <c r="AI50" s="282"/>
      <c r="AJ50" s="128">
        <f t="shared" si="587"/>
        <v>0</v>
      </c>
      <c r="AK50" s="128">
        <f t="shared" si="588"/>
        <v>0</v>
      </c>
      <c r="AL50" s="60"/>
      <c r="AM50" s="63">
        <f t="shared" si="589"/>
        <v>0</v>
      </c>
      <c r="AN50" s="85"/>
      <c r="AO50" s="63">
        <f t="shared" si="589"/>
        <v>0</v>
      </c>
      <c r="AP50" s="85"/>
      <c r="AQ50" s="63">
        <f t="shared" si="589"/>
        <v>0</v>
      </c>
      <c r="AR50" s="85"/>
      <c r="AS50" s="63">
        <f t="shared" si="589"/>
        <v>0</v>
      </c>
      <c r="AT50" s="85"/>
      <c r="AU50" s="63">
        <f t="shared" si="589"/>
        <v>0</v>
      </c>
      <c r="AV50" s="85"/>
      <c r="AW50" s="63">
        <f t="shared" si="589"/>
        <v>0</v>
      </c>
      <c r="AX50" s="85"/>
      <c r="AY50" s="63">
        <f t="shared" si="589"/>
        <v>0</v>
      </c>
      <c r="AZ50" s="85"/>
      <c r="BA50" s="63">
        <f t="shared" si="589"/>
        <v>0</v>
      </c>
      <c r="BB50" s="85"/>
      <c r="BC50" s="63">
        <f t="shared" si="589"/>
        <v>0</v>
      </c>
      <c r="BD50" s="85"/>
      <c r="BE50" s="63">
        <f t="shared" si="589"/>
        <v>0</v>
      </c>
      <c r="BF50" s="85"/>
      <c r="BG50" s="63">
        <f t="shared" si="589"/>
        <v>0</v>
      </c>
      <c r="BH50" s="85"/>
      <c r="BI50" s="63">
        <f t="shared" si="589"/>
        <v>0</v>
      </c>
      <c r="BJ50" s="60">
        <f t="shared" si="590"/>
        <v>0</v>
      </c>
      <c r="BK50" s="63">
        <f t="shared" si="591"/>
        <v>0</v>
      </c>
      <c r="BL50" s="253"/>
      <c r="BM50" s="8"/>
      <c r="BN50" s="14"/>
      <c r="BO50" s="8"/>
      <c r="BP50" s="14"/>
      <c r="BQ50" s="22"/>
      <c r="BR50" s="282"/>
      <c r="BS50" s="128">
        <f t="shared" si="592"/>
        <v>0</v>
      </c>
      <c r="BT50" s="128">
        <f t="shared" si="593"/>
        <v>0</v>
      </c>
      <c r="BU50" s="60"/>
      <c r="BV50" s="63">
        <f t="shared" si="594"/>
        <v>0</v>
      </c>
      <c r="BW50" s="85"/>
      <c r="BX50" s="63">
        <f t="shared" si="594"/>
        <v>0</v>
      </c>
      <c r="BY50" s="85"/>
      <c r="BZ50" s="63">
        <f t="shared" si="594"/>
        <v>0</v>
      </c>
      <c r="CA50" s="85"/>
      <c r="CB50" s="63">
        <f t="shared" si="594"/>
        <v>0</v>
      </c>
      <c r="CC50" s="85"/>
      <c r="CD50" s="63">
        <f t="shared" si="594"/>
        <v>0</v>
      </c>
      <c r="CE50" s="85"/>
      <c r="CF50" s="63">
        <f t="shared" si="594"/>
        <v>0</v>
      </c>
      <c r="CG50" s="85"/>
      <c r="CH50" s="63">
        <f t="shared" si="594"/>
        <v>0</v>
      </c>
      <c r="CI50" s="85"/>
      <c r="CJ50" s="63">
        <f t="shared" si="594"/>
        <v>0</v>
      </c>
      <c r="CK50" s="85"/>
      <c r="CL50" s="63">
        <f t="shared" si="594"/>
        <v>0</v>
      </c>
      <c r="CM50" s="85"/>
      <c r="CN50" s="63">
        <f t="shared" si="594"/>
        <v>0</v>
      </c>
      <c r="CO50" s="85"/>
      <c r="CP50" s="63">
        <f t="shared" si="594"/>
        <v>0</v>
      </c>
      <c r="CQ50" s="85"/>
      <c r="CR50" s="63">
        <f t="shared" si="594"/>
        <v>0</v>
      </c>
      <c r="CS50" s="60">
        <f t="shared" si="595"/>
        <v>0</v>
      </c>
      <c r="CT50" s="63">
        <f t="shared" si="596"/>
        <v>0</v>
      </c>
      <c r="CU50" s="253"/>
      <c r="CV50" s="8"/>
      <c r="CW50" s="14"/>
      <c r="CX50" s="8"/>
      <c r="CY50" s="14"/>
      <c r="CZ50" s="22"/>
      <c r="DA50" s="282"/>
      <c r="DB50" s="128">
        <f t="shared" si="597"/>
        <v>0</v>
      </c>
      <c r="DC50" s="128">
        <f t="shared" si="598"/>
        <v>0</v>
      </c>
      <c r="DD50" s="60"/>
      <c r="DE50" s="63">
        <f t="shared" si="599"/>
        <v>0</v>
      </c>
      <c r="DF50" s="85"/>
      <c r="DG50" s="63">
        <f t="shared" si="599"/>
        <v>0</v>
      </c>
      <c r="DH50" s="85"/>
      <c r="DI50" s="63">
        <f t="shared" si="599"/>
        <v>0</v>
      </c>
      <c r="DJ50" s="85"/>
      <c r="DK50" s="63">
        <f t="shared" si="599"/>
        <v>0</v>
      </c>
      <c r="DL50" s="85"/>
      <c r="DM50" s="63">
        <f t="shared" si="599"/>
        <v>0</v>
      </c>
      <c r="DN50" s="85"/>
      <c r="DO50" s="63">
        <f t="shared" si="599"/>
        <v>0</v>
      </c>
      <c r="DP50" s="85"/>
      <c r="DQ50" s="63">
        <f t="shared" si="599"/>
        <v>0</v>
      </c>
      <c r="DR50" s="85"/>
      <c r="DS50" s="63">
        <f t="shared" si="599"/>
        <v>0</v>
      </c>
      <c r="DT50" s="85"/>
      <c r="DU50" s="63">
        <f t="shared" si="599"/>
        <v>0</v>
      </c>
      <c r="DV50" s="85"/>
      <c r="DW50" s="63">
        <f t="shared" si="599"/>
        <v>0</v>
      </c>
      <c r="DX50" s="85"/>
      <c r="DY50" s="63">
        <f t="shared" si="599"/>
        <v>0</v>
      </c>
      <c r="DZ50" s="85"/>
      <c r="EA50" s="63">
        <f t="shared" si="599"/>
        <v>0</v>
      </c>
      <c r="EB50" s="60">
        <f t="shared" si="600"/>
        <v>0</v>
      </c>
      <c r="EC50" s="63">
        <f t="shared" si="601"/>
        <v>0</v>
      </c>
      <c r="ED50" s="253"/>
      <c r="EE50" s="8"/>
      <c r="EF50" s="14"/>
      <c r="EG50" s="8"/>
      <c r="EH50" s="14"/>
      <c r="EI50" s="22"/>
      <c r="EJ50" s="282"/>
      <c r="EK50" s="128">
        <f t="shared" si="602"/>
        <v>0</v>
      </c>
      <c r="EL50" s="128">
        <f t="shared" si="603"/>
        <v>0</v>
      </c>
      <c r="EM50" s="60"/>
      <c r="EN50" s="63">
        <f t="shared" si="604"/>
        <v>0</v>
      </c>
      <c r="EO50" s="85"/>
      <c r="EP50" s="63">
        <f t="shared" si="604"/>
        <v>0</v>
      </c>
      <c r="EQ50" s="85"/>
      <c r="ER50" s="63">
        <f t="shared" si="604"/>
        <v>0</v>
      </c>
      <c r="ES50" s="85"/>
      <c r="ET50" s="63">
        <f t="shared" si="604"/>
        <v>0</v>
      </c>
      <c r="EU50" s="85"/>
      <c r="EV50" s="63">
        <f t="shared" si="604"/>
        <v>0</v>
      </c>
      <c r="EW50" s="85"/>
      <c r="EX50" s="63">
        <f t="shared" si="604"/>
        <v>0</v>
      </c>
      <c r="EY50" s="85"/>
      <c r="EZ50" s="63">
        <f t="shared" si="604"/>
        <v>0</v>
      </c>
      <c r="FA50" s="85"/>
      <c r="FB50" s="63">
        <f t="shared" si="604"/>
        <v>0</v>
      </c>
      <c r="FC50" s="85"/>
      <c r="FD50" s="63">
        <f t="shared" si="604"/>
        <v>0</v>
      </c>
      <c r="FE50" s="85"/>
      <c r="FF50" s="63">
        <f t="shared" si="604"/>
        <v>0</v>
      </c>
      <c r="FG50" s="85"/>
      <c r="FH50" s="63">
        <f t="shared" si="604"/>
        <v>0</v>
      </c>
      <c r="FI50" s="85"/>
      <c r="FJ50" s="63">
        <f t="shared" si="604"/>
        <v>0</v>
      </c>
      <c r="FK50" s="60">
        <f t="shared" si="605"/>
        <v>0</v>
      </c>
      <c r="FL50" s="63">
        <f t="shared" si="606"/>
        <v>0</v>
      </c>
      <c r="FM50" s="253"/>
      <c r="FN50" s="8"/>
      <c r="FO50" s="14"/>
      <c r="FP50" s="8"/>
      <c r="FQ50" s="14"/>
      <c r="FR50" s="22"/>
      <c r="FS50" s="282"/>
    </row>
    <row r="51" spans="1:175" hidden="1" outlineLevel="1" x14ac:dyDescent="0.2">
      <c r="A51" s="384"/>
      <c r="B51" s="384"/>
      <c r="C51" s="60"/>
      <c r="D51" s="63">
        <f t="shared" si="584"/>
        <v>0</v>
      </c>
      <c r="E51" s="85"/>
      <c r="F51" s="63">
        <f t="shared" si="584"/>
        <v>0</v>
      </c>
      <c r="G51" s="85"/>
      <c r="H51" s="63">
        <f t="shared" si="584"/>
        <v>0</v>
      </c>
      <c r="I51" s="85"/>
      <c r="J51" s="63">
        <f t="shared" si="584"/>
        <v>0</v>
      </c>
      <c r="K51" s="85"/>
      <c r="L51" s="63">
        <f t="shared" si="584"/>
        <v>0</v>
      </c>
      <c r="M51" s="85"/>
      <c r="N51" s="63">
        <f t="shared" si="584"/>
        <v>0</v>
      </c>
      <c r="O51" s="85"/>
      <c r="P51" s="63">
        <f t="shared" si="584"/>
        <v>0</v>
      </c>
      <c r="Q51" s="85"/>
      <c r="R51" s="63">
        <f t="shared" si="584"/>
        <v>0</v>
      </c>
      <c r="S51" s="85"/>
      <c r="T51" s="63">
        <f t="shared" si="584"/>
        <v>0</v>
      </c>
      <c r="U51" s="85"/>
      <c r="V51" s="63">
        <f t="shared" si="584"/>
        <v>0</v>
      </c>
      <c r="W51" s="85"/>
      <c r="X51" s="63">
        <f t="shared" si="584"/>
        <v>0</v>
      </c>
      <c r="Y51" s="85"/>
      <c r="Z51" s="63">
        <f t="shared" si="584"/>
        <v>0</v>
      </c>
      <c r="AA51" s="60">
        <f t="shared" si="585"/>
        <v>0</v>
      </c>
      <c r="AB51" s="63">
        <f t="shared" si="586"/>
        <v>0</v>
      </c>
      <c r="AC51" s="253"/>
      <c r="AD51" s="8"/>
      <c r="AE51" s="14"/>
      <c r="AF51" s="8"/>
      <c r="AG51" s="14"/>
      <c r="AH51" s="22"/>
      <c r="AI51" s="282"/>
      <c r="AJ51" s="128">
        <f t="shared" si="587"/>
        <v>0</v>
      </c>
      <c r="AK51" s="128">
        <f t="shared" si="588"/>
        <v>0</v>
      </c>
      <c r="AL51" s="60"/>
      <c r="AM51" s="63">
        <f t="shared" si="589"/>
        <v>0</v>
      </c>
      <c r="AN51" s="85"/>
      <c r="AO51" s="63">
        <f t="shared" si="589"/>
        <v>0</v>
      </c>
      <c r="AP51" s="85"/>
      <c r="AQ51" s="63">
        <f t="shared" si="589"/>
        <v>0</v>
      </c>
      <c r="AR51" s="85"/>
      <c r="AS51" s="63">
        <f t="shared" si="589"/>
        <v>0</v>
      </c>
      <c r="AT51" s="85"/>
      <c r="AU51" s="63">
        <f t="shared" si="589"/>
        <v>0</v>
      </c>
      <c r="AV51" s="85"/>
      <c r="AW51" s="63">
        <f t="shared" si="589"/>
        <v>0</v>
      </c>
      <c r="AX51" s="85"/>
      <c r="AY51" s="63">
        <f t="shared" si="589"/>
        <v>0</v>
      </c>
      <c r="AZ51" s="85"/>
      <c r="BA51" s="63">
        <f t="shared" si="589"/>
        <v>0</v>
      </c>
      <c r="BB51" s="85"/>
      <c r="BC51" s="63">
        <f t="shared" si="589"/>
        <v>0</v>
      </c>
      <c r="BD51" s="85"/>
      <c r="BE51" s="63">
        <f t="shared" si="589"/>
        <v>0</v>
      </c>
      <c r="BF51" s="85"/>
      <c r="BG51" s="63">
        <f t="shared" si="589"/>
        <v>0</v>
      </c>
      <c r="BH51" s="85"/>
      <c r="BI51" s="63">
        <f t="shared" si="589"/>
        <v>0</v>
      </c>
      <c r="BJ51" s="60">
        <f t="shared" si="590"/>
        <v>0</v>
      </c>
      <c r="BK51" s="63">
        <f t="shared" si="591"/>
        <v>0</v>
      </c>
      <c r="BL51" s="253"/>
      <c r="BM51" s="8"/>
      <c r="BN51" s="14"/>
      <c r="BO51" s="8"/>
      <c r="BP51" s="14"/>
      <c r="BQ51" s="22"/>
      <c r="BR51" s="282"/>
      <c r="BS51" s="128">
        <f t="shared" si="592"/>
        <v>0</v>
      </c>
      <c r="BT51" s="128">
        <f t="shared" si="593"/>
        <v>0</v>
      </c>
      <c r="BU51" s="60"/>
      <c r="BV51" s="63">
        <f t="shared" si="594"/>
        <v>0</v>
      </c>
      <c r="BW51" s="85"/>
      <c r="BX51" s="63">
        <f t="shared" si="594"/>
        <v>0</v>
      </c>
      <c r="BY51" s="85"/>
      <c r="BZ51" s="63">
        <f t="shared" si="594"/>
        <v>0</v>
      </c>
      <c r="CA51" s="85"/>
      <c r="CB51" s="63">
        <f t="shared" si="594"/>
        <v>0</v>
      </c>
      <c r="CC51" s="85"/>
      <c r="CD51" s="63">
        <f t="shared" si="594"/>
        <v>0</v>
      </c>
      <c r="CE51" s="85"/>
      <c r="CF51" s="63">
        <f t="shared" si="594"/>
        <v>0</v>
      </c>
      <c r="CG51" s="85"/>
      <c r="CH51" s="63">
        <f t="shared" si="594"/>
        <v>0</v>
      </c>
      <c r="CI51" s="85"/>
      <c r="CJ51" s="63">
        <f t="shared" si="594"/>
        <v>0</v>
      </c>
      <c r="CK51" s="85"/>
      <c r="CL51" s="63">
        <f t="shared" si="594"/>
        <v>0</v>
      </c>
      <c r="CM51" s="85"/>
      <c r="CN51" s="63">
        <f t="shared" si="594"/>
        <v>0</v>
      </c>
      <c r="CO51" s="85"/>
      <c r="CP51" s="63">
        <f t="shared" si="594"/>
        <v>0</v>
      </c>
      <c r="CQ51" s="85"/>
      <c r="CR51" s="63">
        <f t="shared" si="594"/>
        <v>0</v>
      </c>
      <c r="CS51" s="60">
        <f t="shared" si="595"/>
        <v>0</v>
      </c>
      <c r="CT51" s="63">
        <f t="shared" si="596"/>
        <v>0</v>
      </c>
      <c r="CU51" s="253"/>
      <c r="CV51" s="8"/>
      <c r="CW51" s="14"/>
      <c r="CX51" s="8"/>
      <c r="CY51" s="14"/>
      <c r="CZ51" s="22"/>
      <c r="DA51" s="282"/>
      <c r="DB51" s="128">
        <f t="shared" si="597"/>
        <v>0</v>
      </c>
      <c r="DC51" s="128">
        <f t="shared" si="598"/>
        <v>0</v>
      </c>
      <c r="DD51" s="60"/>
      <c r="DE51" s="63">
        <f t="shared" si="599"/>
        <v>0</v>
      </c>
      <c r="DF51" s="85"/>
      <c r="DG51" s="63">
        <f t="shared" si="599"/>
        <v>0</v>
      </c>
      <c r="DH51" s="85"/>
      <c r="DI51" s="63">
        <f t="shared" si="599"/>
        <v>0</v>
      </c>
      <c r="DJ51" s="85"/>
      <c r="DK51" s="63">
        <f t="shared" si="599"/>
        <v>0</v>
      </c>
      <c r="DL51" s="85"/>
      <c r="DM51" s="63">
        <f t="shared" si="599"/>
        <v>0</v>
      </c>
      <c r="DN51" s="85"/>
      <c r="DO51" s="63">
        <f t="shared" si="599"/>
        <v>0</v>
      </c>
      <c r="DP51" s="85"/>
      <c r="DQ51" s="63">
        <f t="shared" si="599"/>
        <v>0</v>
      </c>
      <c r="DR51" s="85"/>
      <c r="DS51" s="63">
        <f t="shared" si="599"/>
        <v>0</v>
      </c>
      <c r="DT51" s="85"/>
      <c r="DU51" s="63">
        <f t="shared" si="599"/>
        <v>0</v>
      </c>
      <c r="DV51" s="85"/>
      <c r="DW51" s="63">
        <f t="shared" si="599"/>
        <v>0</v>
      </c>
      <c r="DX51" s="85"/>
      <c r="DY51" s="63">
        <f t="shared" si="599"/>
        <v>0</v>
      </c>
      <c r="DZ51" s="85"/>
      <c r="EA51" s="63">
        <f t="shared" si="599"/>
        <v>0</v>
      </c>
      <c r="EB51" s="60">
        <f t="shared" si="600"/>
        <v>0</v>
      </c>
      <c r="EC51" s="63">
        <f t="shared" si="601"/>
        <v>0</v>
      </c>
      <c r="ED51" s="253"/>
      <c r="EE51" s="8"/>
      <c r="EF51" s="14"/>
      <c r="EG51" s="8"/>
      <c r="EH51" s="14"/>
      <c r="EI51" s="22"/>
      <c r="EJ51" s="282"/>
      <c r="EK51" s="128">
        <f t="shared" si="602"/>
        <v>0</v>
      </c>
      <c r="EL51" s="128">
        <f t="shared" si="603"/>
        <v>0</v>
      </c>
      <c r="EM51" s="60"/>
      <c r="EN51" s="63">
        <f t="shared" si="604"/>
        <v>0</v>
      </c>
      <c r="EO51" s="85"/>
      <c r="EP51" s="63">
        <f t="shared" si="604"/>
        <v>0</v>
      </c>
      <c r="EQ51" s="85"/>
      <c r="ER51" s="63">
        <f t="shared" si="604"/>
        <v>0</v>
      </c>
      <c r="ES51" s="85"/>
      <c r="ET51" s="63">
        <f t="shared" si="604"/>
        <v>0</v>
      </c>
      <c r="EU51" s="85"/>
      <c r="EV51" s="63">
        <f t="shared" si="604"/>
        <v>0</v>
      </c>
      <c r="EW51" s="85"/>
      <c r="EX51" s="63">
        <f t="shared" si="604"/>
        <v>0</v>
      </c>
      <c r="EY51" s="85"/>
      <c r="EZ51" s="63">
        <f t="shared" si="604"/>
        <v>0</v>
      </c>
      <c r="FA51" s="85"/>
      <c r="FB51" s="63">
        <f t="shared" si="604"/>
        <v>0</v>
      </c>
      <c r="FC51" s="85"/>
      <c r="FD51" s="63">
        <f t="shared" si="604"/>
        <v>0</v>
      </c>
      <c r="FE51" s="85"/>
      <c r="FF51" s="63">
        <f t="shared" si="604"/>
        <v>0</v>
      </c>
      <c r="FG51" s="85"/>
      <c r="FH51" s="63">
        <f t="shared" si="604"/>
        <v>0</v>
      </c>
      <c r="FI51" s="85"/>
      <c r="FJ51" s="63">
        <f t="shared" si="604"/>
        <v>0</v>
      </c>
      <c r="FK51" s="60">
        <f t="shared" si="605"/>
        <v>0</v>
      </c>
      <c r="FL51" s="63">
        <f t="shared" si="606"/>
        <v>0</v>
      </c>
      <c r="FM51" s="253"/>
      <c r="FN51" s="8"/>
      <c r="FO51" s="14"/>
      <c r="FP51" s="8"/>
      <c r="FQ51" s="14"/>
      <c r="FR51" s="22"/>
      <c r="FS51" s="282"/>
    </row>
    <row r="52" spans="1:175" hidden="1" outlineLevel="1" x14ac:dyDescent="0.2">
      <c r="A52" s="384"/>
      <c r="B52" s="384"/>
      <c r="C52" s="60"/>
      <c r="D52" s="63">
        <f t="shared" si="584"/>
        <v>0</v>
      </c>
      <c r="E52" s="85"/>
      <c r="F52" s="63">
        <f t="shared" si="584"/>
        <v>0</v>
      </c>
      <c r="G52" s="85"/>
      <c r="H52" s="63">
        <f t="shared" si="584"/>
        <v>0</v>
      </c>
      <c r="I52" s="85"/>
      <c r="J52" s="63">
        <f t="shared" si="584"/>
        <v>0</v>
      </c>
      <c r="K52" s="85"/>
      <c r="L52" s="63">
        <f t="shared" si="584"/>
        <v>0</v>
      </c>
      <c r="M52" s="85"/>
      <c r="N52" s="63">
        <f t="shared" si="584"/>
        <v>0</v>
      </c>
      <c r="O52" s="85"/>
      <c r="P52" s="63">
        <f t="shared" si="584"/>
        <v>0</v>
      </c>
      <c r="Q52" s="85"/>
      <c r="R52" s="63">
        <f t="shared" si="584"/>
        <v>0</v>
      </c>
      <c r="S52" s="85"/>
      <c r="T52" s="63">
        <f t="shared" si="584"/>
        <v>0</v>
      </c>
      <c r="U52" s="85"/>
      <c r="V52" s="63">
        <f t="shared" si="584"/>
        <v>0</v>
      </c>
      <c r="W52" s="85"/>
      <c r="X52" s="63">
        <f t="shared" si="584"/>
        <v>0</v>
      </c>
      <c r="Y52" s="85"/>
      <c r="Z52" s="63">
        <f t="shared" si="584"/>
        <v>0</v>
      </c>
      <c r="AA52" s="60">
        <f t="shared" si="585"/>
        <v>0</v>
      </c>
      <c r="AB52" s="63">
        <f t="shared" si="586"/>
        <v>0</v>
      </c>
      <c r="AC52" s="253"/>
      <c r="AD52" s="8"/>
      <c r="AE52" s="14"/>
      <c r="AF52" s="8"/>
      <c r="AG52" s="14"/>
      <c r="AH52" s="22"/>
      <c r="AI52" s="282"/>
      <c r="AJ52" s="128">
        <f t="shared" si="587"/>
        <v>0</v>
      </c>
      <c r="AK52" s="128">
        <f t="shared" si="588"/>
        <v>0</v>
      </c>
      <c r="AL52" s="60"/>
      <c r="AM52" s="63">
        <f t="shared" si="589"/>
        <v>0</v>
      </c>
      <c r="AN52" s="85"/>
      <c r="AO52" s="63">
        <f t="shared" si="589"/>
        <v>0</v>
      </c>
      <c r="AP52" s="85"/>
      <c r="AQ52" s="63">
        <f t="shared" si="589"/>
        <v>0</v>
      </c>
      <c r="AR52" s="85"/>
      <c r="AS52" s="63">
        <f t="shared" si="589"/>
        <v>0</v>
      </c>
      <c r="AT52" s="85"/>
      <c r="AU52" s="63">
        <f t="shared" si="589"/>
        <v>0</v>
      </c>
      <c r="AV52" s="85"/>
      <c r="AW52" s="63">
        <f t="shared" si="589"/>
        <v>0</v>
      </c>
      <c r="AX52" s="85"/>
      <c r="AY52" s="63">
        <f t="shared" si="589"/>
        <v>0</v>
      </c>
      <c r="AZ52" s="85"/>
      <c r="BA52" s="63">
        <f t="shared" si="589"/>
        <v>0</v>
      </c>
      <c r="BB52" s="85"/>
      <c r="BC52" s="63">
        <f t="shared" si="589"/>
        <v>0</v>
      </c>
      <c r="BD52" s="85"/>
      <c r="BE52" s="63">
        <f t="shared" si="589"/>
        <v>0</v>
      </c>
      <c r="BF52" s="85"/>
      <c r="BG52" s="63">
        <f t="shared" si="589"/>
        <v>0</v>
      </c>
      <c r="BH52" s="85"/>
      <c r="BI52" s="63">
        <f t="shared" si="589"/>
        <v>0</v>
      </c>
      <c r="BJ52" s="60">
        <f t="shared" si="590"/>
        <v>0</v>
      </c>
      <c r="BK52" s="63">
        <f t="shared" si="591"/>
        <v>0</v>
      </c>
      <c r="BL52" s="253"/>
      <c r="BM52" s="8"/>
      <c r="BN52" s="14"/>
      <c r="BO52" s="8"/>
      <c r="BP52" s="14"/>
      <c r="BQ52" s="22"/>
      <c r="BR52" s="282"/>
      <c r="BS52" s="128">
        <f t="shared" si="592"/>
        <v>0</v>
      </c>
      <c r="BT52" s="128">
        <f t="shared" si="593"/>
        <v>0</v>
      </c>
      <c r="BU52" s="60"/>
      <c r="BV52" s="63">
        <f t="shared" si="594"/>
        <v>0</v>
      </c>
      <c r="BW52" s="85"/>
      <c r="BX52" s="63">
        <f t="shared" si="594"/>
        <v>0</v>
      </c>
      <c r="BY52" s="85"/>
      <c r="BZ52" s="63">
        <f t="shared" si="594"/>
        <v>0</v>
      </c>
      <c r="CA52" s="85"/>
      <c r="CB52" s="63">
        <f t="shared" si="594"/>
        <v>0</v>
      </c>
      <c r="CC52" s="85"/>
      <c r="CD52" s="63">
        <f t="shared" si="594"/>
        <v>0</v>
      </c>
      <c r="CE52" s="85"/>
      <c r="CF52" s="63">
        <f t="shared" si="594"/>
        <v>0</v>
      </c>
      <c r="CG52" s="85"/>
      <c r="CH52" s="63">
        <f t="shared" si="594"/>
        <v>0</v>
      </c>
      <c r="CI52" s="85"/>
      <c r="CJ52" s="63">
        <f t="shared" si="594"/>
        <v>0</v>
      </c>
      <c r="CK52" s="85"/>
      <c r="CL52" s="63">
        <f t="shared" si="594"/>
        <v>0</v>
      </c>
      <c r="CM52" s="85"/>
      <c r="CN52" s="63">
        <f t="shared" si="594"/>
        <v>0</v>
      </c>
      <c r="CO52" s="85"/>
      <c r="CP52" s="63">
        <f t="shared" si="594"/>
        <v>0</v>
      </c>
      <c r="CQ52" s="85"/>
      <c r="CR52" s="63">
        <f t="shared" si="594"/>
        <v>0</v>
      </c>
      <c r="CS52" s="60">
        <f t="shared" si="595"/>
        <v>0</v>
      </c>
      <c r="CT52" s="63">
        <f t="shared" si="596"/>
        <v>0</v>
      </c>
      <c r="CU52" s="253"/>
      <c r="CV52" s="8"/>
      <c r="CW52" s="14"/>
      <c r="CX52" s="8"/>
      <c r="CY52" s="14"/>
      <c r="CZ52" s="22"/>
      <c r="DA52" s="282"/>
      <c r="DB52" s="128">
        <f t="shared" si="597"/>
        <v>0</v>
      </c>
      <c r="DC52" s="128">
        <f t="shared" si="598"/>
        <v>0</v>
      </c>
      <c r="DD52" s="60"/>
      <c r="DE52" s="63">
        <f t="shared" si="599"/>
        <v>0</v>
      </c>
      <c r="DF52" s="85"/>
      <c r="DG52" s="63">
        <f t="shared" si="599"/>
        <v>0</v>
      </c>
      <c r="DH52" s="85"/>
      <c r="DI52" s="63">
        <f t="shared" si="599"/>
        <v>0</v>
      </c>
      <c r="DJ52" s="85"/>
      <c r="DK52" s="63">
        <f t="shared" si="599"/>
        <v>0</v>
      </c>
      <c r="DL52" s="85"/>
      <c r="DM52" s="63">
        <f t="shared" si="599"/>
        <v>0</v>
      </c>
      <c r="DN52" s="85"/>
      <c r="DO52" s="63">
        <f t="shared" si="599"/>
        <v>0</v>
      </c>
      <c r="DP52" s="85"/>
      <c r="DQ52" s="63">
        <f t="shared" si="599"/>
        <v>0</v>
      </c>
      <c r="DR52" s="85"/>
      <c r="DS52" s="63">
        <f t="shared" si="599"/>
        <v>0</v>
      </c>
      <c r="DT52" s="85"/>
      <c r="DU52" s="63">
        <f t="shared" si="599"/>
        <v>0</v>
      </c>
      <c r="DV52" s="85"/>
      <c r="DW52" s="63">
        <f t="shared" si="599"/>
        <v>0</v>
      </c>
      <c r="DX52" s="85"/>
      <c r="DY52" s="63">
        <f t="shared" si="599"/>
        <v>0</v>
      </c>
      <c r="DZ52" s="85"/>
      <c r="EA52" s="63">
        <f t="shared" si="599"/>
        <v>0</v>
      </c>
      <c r="EB52" s="60">
        <f t="shared" si="600"/>
        <v>0</v>
      </c>
      <c r="EC52" s="63">
        <f t="shared" si="601"/>
        <v>0</v>
      </c>
      <c r="ED52" s="253"/>
      <c r="EE52" s="8"/>
      <c r="EF52" s="14"/>
      <c r="EG52" s="8"/>
      <c r="EH52" s="14"/>
      <c r="EI52" s="22"/>
      <c r="EJ52" s="282"/>
      <c r="EK52" s="128">
        <f t="shared" si="602"/>
        <v>0</v>
      </c>
      <c r="EL52" s="128">
        <f t="shared" si="603"/>
        <v>0</v>
      </c>
      <c r="EM52" s="60"/>
      <c r="EN52" s="63">
        <f t="shared" si="604"/>
        <v>0</v>
      </c>
      <c r="EO52" s="85"/>
      <c r="EP52" s="63">
        <f t="shared" si="604"/>
        <v>0</v>
      </c>
      <c r="EQ52" s="85"/>
      <c r="ER52" s="63">
        <f t="shared" si="604"/>
        <v>0</v>
      </c>
      <c r="ES52" s="85"/>
      <c r="ET52" s="63">
        <f t="shared" si="604"/>
        <v>0</v>
      </c>
      <c r="EU52" s="85"/>
      <c r="EV52" s="63">
        <f t="shared" si="604"/>
        <v>0</v>
      </c>
      <c r="EW52" s="85"/>
      <c r="EX52" s="63">
        <f t="shared" si="604"/>
        <v>0</v>
      </c>
      <c r="EY52" s="85"/>
      <c r="EZ52" s="63">
        <f t="shared" si="604"/>
        <v>0</v>
      </c>
      <c r="FA52" s="85"/>
      <c r="FB52" s="63">
        <f t="shared" si="604"/>
        <v>0</v>
      </c>
      <c r="FC52" s="85"/>
      <c r="FD52" s="63">
        <f t="shared" si="604"/>
        <v>0</v>
      </c>
      <c r="FE52" s="85"/>
      <c r="FF52" s="63">
        <f t="shared" si="604"/>
        <v>0</v>
      </c>
      <c r="FG52" s="85"/>
      <c r="FH52" s="63">
        <f t="shared" si="604"/>
        <v>0</v>
      </c>
      <c r="FI52" s="85"/>
      <c r="FJ52" s="63">
        <f t="shared" si="604"/>
        <v>0</v>
      </c>
      <c r="FK52" s="60">
        <f t="shared" si="605"/>
        <v>0</v>
      </c>
      <c r="FL52" s="63">
        <f t="shared" si="606"/>
        <v>0</v>
      </c>
      <c r="FM52" s="253"/>
      <c r="FN52" s="8"/>
      <c r="FO52" s="14"/>
      <c r="FP52" s="8"/>
      <c r="FQ52" s="14"/>
      <c r="FR52" s="22"/>
      <c r="FS52" s="282"/>
    </row>
    <row r="53" spans="1:175" ht="4.5" customHeight="1" x14ac:dyDescent="0.2">
      <c r="A53" s="128"/>
      <c r="B53" s="128"/>
      <c r="C53" s="60"/>
      <c r="D53" s="63"/>
      <c r="E53" s="60"/>
      <c r="F53" s="63"/>
      <c r="G53" s="60"/>
      <c r="H53" s="63"/>
      <c r="I53" s="60"/>
      <c r="J53" s="63"/>
      <c r="K53" s="60"/>
      <c r="L53" s="63"/>
      <c r="M53" s="60"/>
      <c r="N53" s="63"/>
      <c r="O53" s="60"/>
      <c r="P53" s="63"/>
      <c r="Q53" s="60"/>
      <c r="R53" s="63"/>
      <c r="S53" s="60"/>
      <c r="T53" s="63"/>
      <c r="U53" s="60"/>
      <c r="V53" s="63"/>
      <c r="W53" s="60"/>
      <c r="X53" s="63"/>
      <c r="Y53" s="60"/>
      <c r="Z53" s="63"/>
      <c r="AA53" s="60"/>
      <c r="AB53" s="63"/>
      <c r="AC53" s="253"/>
      <c r="AD53" s="8"/>
      <c r="AE53" s="22"/>
      <c r="AF53" s="8"/>
      <c r="AG53" s="14"/>
      <c r="AH53" s="22"/>
      <c r="AI53" s="282"/>
      <c r="AJ53" s="128"/>
      <c r="AK53" s="128"/>
      <c r="AL53" s="60"/>
      <c r="AM53" s="63"/>
      <c r="AN53" s="60"/>
      <c r="AO53" s="63"/>
      <c r="AP53" s="60"/>
      <c r="AQ53" s="63"/>
      <c r="AR53" s="60"/>
      <c r="AS53" s="63"/>
      <c r="AT53" s="60"/>
      <c r="AU53" s="63"/>
      <c r="AV53" s="60"/>
      <c r="AW53" s="63"/>
      <c r="AX53" s="60"/>
      <c r="AY53" s="63"/>
      <c r="AZ53" s="60"/>
      <c r="BA53" s="63"/>
      <c r="BB53" s="60"/>
      <c r="BC53" s="63"/>
      <c r="BD53" s="60"/>
      <c r="BE53" s="63"/>
      <c r="BF53" s="60"/>
      <c r="BG53" s="63"/>
      <c r="BH53" s="60"/>
      <c r="BI53" s="63"/>
      <c r="BJ53" s="60"/>
      <c r="BK53" s="63"/>
      <c r="BL53" s="253"/>
      <c r="BM53" s="8"/>
      <c r="BN53" s="22"/>
      <c r="BO53" s="8"/>
      <c r="BP53" s="14"/>
      <c r="BQ53" s="22"/>
      <c r="BR53" s="282"/>
      <c r="BS53" s="128"/>
      <c r="BT53" s="128"/>
      <c r="BU53" s="60"/>
      <c r="BV53" s="63"/>
      <c r="BW53" s="60"/>
      <c r="BX53" s="63"/>
      <c r="BY53" s="60"/>
      <c r="BZ53" s="63"/>
      <c r="CA53" s="60"/>
      <c r="CB53" s="63"/>
      <c r="CC53" s="60"/>
      <c r="CD53" s="63"/>
      <c r="CE53" s="60"/>
      <c r="CF53" s="63"/>
      <c r="CG53" s="60"/>
      <c r="CH53" s="63"/>
      <c r="CI53" s="60"/>
      <c r="CJ53" s="63"/>
      <c r="CK53" s="60"/>
      <c r="CL53" s="63"/>
      <c r="CM53" s="60"/>
      <c r="CN53" s="63"/>
      <c r="CO53" s="60"/>
      <c r="CP53" s="63"/>
      <c r="CQ53" s="60"/>
      <c r="CR53" s="63"/>
      <c r="CS53" s="60"/>
      <c r="CT53" s="63"/>
      <c r="CU53" s="253"/>
      <c r="CV53" s="8"/>
      <c r="CW53" s="22"/>
      <c r="CX53" s="8"/>
      <c r="CY53" s="14"/>
      <c r="CZ53" s="22"/>
      <c r="DA53" s="282"/>
      <c r="DB53" s="128"/>
      <c r="DC53" s="128"/>
      <c r="DD53" s="60"/>
      <c r="DE53" s="63"/>
      <c r="DF53" s="60"/>
      <c r="DG53" s="63"/>
      <c r="DH53" s="60"/>
      <c r="DI53" s="63"/>
      <c r="DJ53" s="60"/>
      <c r="DK53" s="63"/>
      <c r="DL53" s="60"/>
      <c r="DM53" s="63"/>
      <c r="DN53" s="60"/>
      <c r="DO53" s="63"/>
      <c r="DP53" s="60"/>
      <c r="DQ53" s="63"/>
      <c r="DR53" s="60"/>
      <c r="DS53" s="63"/>
      <c r="DT53" s="60"/>
      <c r="DU53" s="63"/>
      <c r="DV53" s="60"/>
      <c r="DW53" s="63"/>
      <c r="DX53" s="60"/>
      <c r="DY53" s="63"/>
      <c r="DZ53" s="60"/>
      <c r="EA53" s="63"/>
      <c r="EB53" s="60"/>
      <c r="EC53" s="63"/>
      <c r="ED53" s="253"/>
      <c r="EE53" s="8"/>
      <c r="EF53" s="22"/>
      <c r="EG53" s="8"/>
      <c r="EH53" s="14"/>
      <c r="EI53" s="22"/>
      <c r="EJ53" s="282"/>
      <c r="EK53" s="128"/>
      <c r="EL53" s="128"/>
      <c r="EM53" s="60"/>
      <c r="EN53" s="63"/>
      <c r="EO53" s="60"/>
      <c r="EP53" s="63"/>
      <c r="EQ53" s="60"/>
      <c r="ER53" s="63"/>
      <c r="ES53" s="60"/>
      <c r="ET53" s="63"/>
      <c r="EU53" s="60"/>
      <c r="EV53" s="63"/>
      <c r="EW53" s="60"/>
      <c r="EX53" s="63"/>
      <c r="EY53" s="60"/>
      <c r="EZ53" s="63"/>
      <c r="FA53" s="60"/>
      <c r="FB53" s="63"/>
      <c r="FC53" s="60"/>
      <c r="FD53" s="63"/>
      <c r="FE53" s="60"/>
      <c r="FF53" s="63"/>
      <c r="FG53" s="60"/>
      <c r="FH53" s="63"/>
      <c r="FI53" s="60"/>
      <c r="FJ53" s="63"/>
      <c r="FK53" s="60"/>
      <c r="FL53" s="63"/>
      <c r="FM53" s="253"/>
      <c r="FN53" s="8"/>
      <c r="FO53" s="22"/>
      <c r="FP53" s="8"/>
      <c r="FQ53" s="14"/>
      <c r="FR53" s="22"/>
      <c r="FS53" s="282"/>
    </row>
    <row r="54" spans="1:175" s="28" customFormat="1" collapsed="1" x14ac:dyDescent="0.2">
      <c r="A54" s="70" t="s">
        <v>10</v>
      </c>
      <c r="B54" s="70" t="s">
        <v>498</v>
      </c>
      <c r="C54" s="51">
        <f>SUM(C55:C67)</f>
        <v>0</v>
      </c>
      <c r="D54" s="53">
        <f>IF(C54=0,0,C54/(C$8+C$20)*100)</f>
        <v>0</v>
      </c>
      <c r="E54" s="51">
        <f t="shared" ref="E54" si="607">SUM(E55:E67)</f>
        <v>0</v>
      </c>
      <c r="F54" s="53">
        <f>IF(E54=0,0,E54/(E$8+E$20)*100)</f>
        <v>0</v>
      </c>
      <c r="G54" s="51">
        <f t="shared" ref="G54" si="608">SUM(G55:G67)</f>
        <v>0</v>
      </c>
      <c r="H54" s="53">
        <f>IF(G54=0,0,G54/(G$8+G$20)*100)</f>
        <v>0</v>
      </c>
      <c r="I54" s="51">
        <f t="shared" ref="I54" si="609">SUM(I55:I67)</f>
        <v>0</v>
      </c>
      <c r="J54" s="53">
        <f>IF(I54=0,0,I54/(I$8+I$20)*100)</f>
        <v>0</v>
      </c>
      <c r="K54" s="51">
        <f t="shared" ref="K54" si="610">SUM(K55:K67)</f>
        <v>0</v>
      </c>
      <c r="L54" s="53">
        <f>IF(K54=0,0,K54/(K$8+K$20)*100)</f>
        <v>0</v>
      </c>
      <c r="M54" s="51">
        <f t="shared" ref="M54" si="611">SUM(M55:M67)</f>
        <v>0</v>
      </c>
      <c r="N54" s="53">
        <f>IF(M54=0,0,M54/(M$8+M$20)*100)</f>
        <v>0</v>
      </c>
      <c r="O54" s="51">
        <f t="shared" ref="O54" si="612">SUM(O55:O67)</f>
        <v>0</v>
      </c>
      <c r="P54" s="53">
        <f>IF(O54=0,0,O54/(O$8+O$20)*100)</f>
        <v>0</v>
      </c>
      <c r="Q54" s="51">
        <f t="shared" ref="Q54" si="613">SUM(Q55:Q67)</f>
        <v>0</v>
      </c>
      <c r="R54" s="53">
        <f>IF(Q54=0,0,Q54/(Q$8+Q$20)*100)</f>
        <v>0</v>
      </c>
      <c r="S54" s="51">
        <f t="shared" ref="S54" si="614">SUM(S55:S67)</f>
        <v>0</v>
      </c>
      <c r="T54" s="53">
        <f>IF(S54=0,0,S54/(S$8+S$20)*100)</f>
        <v>0</v>
      </c>
      <c r="U54" s="51">
        <f t="shared" ref="U54" si="615">SUM(U55:U67)</f>
        <v>0</v>
      </c>
      <c r="V54" s="53">
        <f>IF(U54=0,0,U54/(U$8+U$20)*100)</f>
        <v>0</v>
      </c>
      <c r="W54" s="51">
        <f t="shared" ref="W54" si="616">SUM(W55:W67)</f>
        <v>0</v>
      </c>
      <c r="X54" s="53">
        <f>IF(W54=0,0,W54/(W$8+W$20)*100)</f>
        <v>0</v>
      </c>
      <c r="Y54" s="51">
        <f t="shared" ref="Y54" si="617">SUM(Y55:Y67)</f>
        <v>0</v>
      </c>
      <c r="Z54" s="53">
        <f>IF(Y54=0,0,Y54/(Y$8+Y$20)*100)</f>
        <v>0</v>
      </c>
      <c r="AA54" s="51">
        <f t="shared" ref="AA54:AA67" si="618">C54+E54+G54+I54+K54+M54+O54+Q54+S54+U54+W54+Y54</f>
        <v>0</v>
      </c>
      <c r="AB54" s="53">
        <f t="shared" ref="AB54" si="619">IF(AA54=0,0,AA54/(AA$8+AA$20)*100)</f>
        <v>0</v>
      </c>
      <c r="AC54" s="254"/>
      <c r="AD54" s="9"/>
      <c r="AE54" s="22"/>
      <c r="AF54" s="9"/>
      <c r="AG54" s="13"/>
      <c r="AH54" s="25"/>
      <c r="AI54" s="279"/>
      <c r="AJ54" s="70" t="s">
        <v>10</v>
      </c>
      <c r="AK54" s="70" t="s">
        <v>302</v>
      </c>
      <c r="AL54" s="51">
        <f>SUM(AL55:AL67)</f>
        <v>0</v>
      </c>
      <c r="AM54" s="53">
        <f>IF(AL54=0,0,AL54/(AL$8+AL$20)*100)</f>
        <v>0</v>
      </c>
      <c r="AN54" s="51">
        <f t="shared" ref="AN54" si="620">SUM(AN55:AN67)</f>
        <v>0</v>
      </c>
      <c r="AO54" s="53">
        <f>IF(AN54=0,0,AN54/(AN$8+AN$20)*100)</f>
        <v>0</v>
      </c>
      <c r="AP54" s="51">
        <f t="shared" ref="AP54" si="621">SUM(AP55:AP67)</f>
        <v>0</v>
      </c>
      <c r="AQ54" s="53">
        <f>IF(AP54=0,0,AP54/(AP$8+AP$20)*100)</f>
        <v>0</v>
      </c>
      <c r="AR54" s="51">
        <f t="shared" ref="AR54" si="622">SUM(AR55:AR67)</f>
        <v>0</v>
      </c>
      <c r="AS54" s="53">
        <f>IF(AR54=0,0,AR54/(AR$8+AR$20)*100)</f>
        <v>0</v>
      </c>
      <c r="AT54" s="51">
        <f t="shared" ref="AT54" si="623">SUM(AT55:AT67)</f>
        <v>0</v>
      </c>
      <c r="AU54" s="53">
        <f>IF(AT54=0,0,AT54/(AT$8+AT$20)*100)</f>
        <v>0</v>
      </c>
      <c r="AV54" s="51">
        <f t="shared" ref="AV54" si="624">SUM(AV55:AV67)</f>
        <v>0</v>
      </c>
      <c r="AW54" s="53">
        <f>IF(AV54=0,0,AV54/(AV$8+AV$20)*100)</f>
        <v>0</v>
      </c>
      <c r="AX54" s="51">
        <f t="shared" ref="AX54" si="625">SUM(AX55:AX67)</f>
        <v>0</v>
      </c>
      <c r="AY54" s="53">
        <f>IF(AX54=0,0,AX54/(AX$8+AX$20)*100)</f>
        <v>0</v>
      </c>
      <c r="AZ54" s="51">
        <f t="shared" ref="AZ54" si="626">SUM(AZ55:AZ67)</f>
        <v>0</v>
      </c>
      <c r="BA54" s="53">
        <f>IF(AZ54=0,0,AZ54/(AZ$8+AZ$20)*100)</f>
        <v>0</v>
      </c>
      <c r="BB54" s="51">
        <f t="shared" ref="BB54" si="627">SUM(BB55:BB67)</f>
        <v>0</v>
      </c>
      <c r="BC54" s="53">
        <f>IF(BB54=0,0,BB54/(BB$8+BB$20)*100)</f>
        <v>0</v>
      </c>
      <c r="BD54" s="51">
        <f t="shared" ref="BD54" si="628">SUM(BD55:BD67)</f>
        <v>0</v>
      </c>
      <c r="BE54" s="53">
        <f>IF(BD54=0,0,BD54/(BD$8+BD$20)*100)</f>
        <v>0</v>
      </c>
      <c r="BF54" s="51">
        <f t="shared" ref="BF54" si="629">SUM(BF55:BF67)</f>
        <v>0</v>
      </c>
      <c r="BG54" s="53">
        <f>IF(BF54=0,0,BF54/(BF$8+BF$20)*100)</f>
        <v>0</v>
      </c>
      <c r="BH54" s="51">
        <f t="shared" ref="BH54" si="630">SUM(BH55:BH67)</f>
        <v>0</v>
      </c>
      <c r="BI54" s="53">
        <f>IF(BH54=0,0,BH54/(BH$8+BH$20)*100)</f>
        <v>0</v>
      </c>
      <c r="BJ54" s="51">
        <f t="shared" ref="BJ54" si="631">AL54+AN54+AP54+AR54+AT54+AV54+AX54+AZ54+BB54+BD54+BF54+BH54</f>
        <v>0</v>
      </c>
      <c r="BK54" s="53">
        <f t="shared" ref="BK54" si="632">IF(BJ54=0,0,BJ54/(BJ$8+BJ$20)*100)</f>
        <v>0</v>
      </c>
      <c r="BL54" s="254"/>
      <c r="BM54" s="9"/>
      <c r="BN54" s="22"/>
      <c r="BO54" s="9"/>
      <c r="BP54" s="13"/>
      <c r="BQ54" s="25"/>
      <c r="BR54" s="279"/>
      <c r="BS54" s="70" t="s">
        <v>10</v>
      </c>
      <c r="BT54" s="70" t="s">
        <v>302</v>
      </c>
      <c r="BU54" s="51">
        <f>SUM(BU55:BU67)</f>
        <v>0</v>
      </c>
      <c r="BV54" s="53">
        <f>IF(BU54=0,0,BU54/(BU$8+BU$20)*100)</f>
        <v>0</v>
      </c>
      <c r="BW54" s="51">
        <f t="shared" ref="BW54" si="633">SUM(BW55:BW67)</f>
        <v>0</v>
      </c>
      <c r="BX54" s="53">
        <f>IF(BW54=0,0,BW54/(BW$8+BW$20)*100)</f>
        <v>0</v>
      </c>
      <c r="BY54" s="51">
        <f t="shared" ref="BY54" si="634">SUM(BY55:BY67)</f>
        <v>0</v>
      </c>
      <c r="BZ54" s="53">
        <f>IF(BY54=0,0,BY54/(BY$8+BY$20)*100)</f>
        <v>0</v>
      </c>
      <c r="CA54" s="51">
        <f t="shared" ref="CA54" si="635">SUM(CA55:CA67)</f>
        <v>0</v>
      </c>
      <c r="CB54" s="53">
        <f>IF(CA54=0,0,CA54/(CA$8+CA$20)*100)</f>
        <v>0</v>
      </c>
      <c r="CC54" s="51">
        <f t="shared" ref="CC54" si="636">SUM(CC55:CC67)</f>
        <v>0</v>
      </c>
      <c r="CD54" s="53">
        <f>IF(CC54=0,0,CC54/(CC$8+CC$20)*100)</f>
        <v>0</v>
      </c>
      <c r="CE54" s="51">
        <f t="shared" ref="CE54" si="637">SUM(CE55:CE67)</f>
        <v>0</v>
      </c>
      <c r="CF54" s="53">
        <f>IF(CE54=0,0,CE54/(CE$8+CE$20)*100)</f>
        <v>0</v>
      </c>
      <c r="CG54" s="51">
        <f t="shared" ref="CG54" si="638">SUM(CG55:CG67)</f>
        <v>0</v>
      </c>
      <c r="CH54" s="53">
        <f>IF(CG54=0,0,CG54/(CG$8+CG$20)*100)</f>
        <v>0</v>
      </c>
      <c r="CI54" s="51">
        <f t="shared" ref="CI54" si="639">SUM(CI55:CI67)</f>
        <v>0</v>
      </c>
      <c r="CJ54" s="53">
        <f>IF(CI54=0,0,CI54/(CI$8+CI$20)*100)</f>
        <v>0</v>
      </c>
      <c r="CK54" s="51">
        <f t="shared" ref="CK54" si="640">SUM(CK55:CK67)</f>
        <v>0</v>
      </c>
      <c r="CL54" s="53">
        <f>IF(CK54=0,0,CK54/(CK$8+CK$20)*100)</f>
        <v>0</v>
      </c>
      <c r="CM54" s="51">
        <f t="shared" ref="CM54" si="641">SUM(CM55:CM67)</f>
        <v>0</v>
      </c>
      <c r="CN54" s="53">
        <f>IF(CM54=0,0,CM54/(CM$8+CM$20)*100)</f>
        <v>0</v>
      </c>
      <c r="CO54" s="51">
        <f t="shared" ref="CO54" si="642">SUM(CO55:CO67)</f>
        <v>0</v>
      </c>
      <c r="CP54" s="53">
        <f>IF(CO54=0,0,CO54/(CO$8+CO$20)*100)</f>
        <v>0</v>
      </c>
      <c r="CQ54" s="51">
        <f t="shared" ref="CQ54" si="643">SUM(CQ55:CQ67)</f>
        <v>0</v>
      </c>
      <c r="CR54" s="53">
        <f>IF(CQ54=0,0,CQ54/(CQ$8+CQ$20)*100)</f>
        <v>0</v>
      </c>
      <c r="CS54" s="51">
        <f t="shared" ref="CS54" si="644">BU54+BW54+BY54+CA54+CC54+CE54+CG54+CI54+CK54+CM54+CO54+CQ54</f>
        <v>0</v>
      </c>
      <c r="CT54" s="53">
        <f t="shared" ref="CT54" si="645">IF(CS54=0,0,CS54/(CS$8+CS$20)*100)</f>
        <v>0</v>
      </c>
      <c r="CU54" s="254"/>
      <c r="CV54" s="9"/>
      <c r="CW54" s="22"/>
      <c r="CX54" s="9"/>
      <c r="CY54" s="13"/>
      <c r="CZ54" s="25"/>
      <c r="DA54" s="279"/>
      <c r="DB54" s="70" t="s">
        <v>10</v>
      </c>
      <c r="DC54" s="70" t="s">
        <v>302</v>
      </c>
      <c r="DD54" s="51">
        <f>SUM(DD55:DD67)</f>
        <v>0</v>
      </c>
      <c r="DE54" s="53">
        <f>IF(DD54=0,0,DD54/(DD$8+DD$20)*100)</f>
        <v>0</v>
      </c>
      <c r="DF54" s="51">
        <f t="shared" ref="DF54" si="646">SUM(DF55:DF67)</f>
        <v>0</v>
      </c>
      <c r="DG54" s="53">
        <f>IF(DF54=0,0,DF54/(DF$8+DF$20)*100)</f>
        <v>0</v>
      </c>
      <c r="DH54" s="51">
        <f t="shared" ref="DH54" si="647">SUM(DH55:DH67)</f>
        <v>0</v>
      </c>
      <c r="DI54" s="53">
        <f>IF(DH54=0,0,DH54/(DH$8+DH$20)*100)</f>
        <v>0</v>
      </c>
      <c r="DJ54" s="51">
        <f t="shared" ref="DJ54" si="648">SUM(DJ55:DJ67)</f>
        <v>0</v>
      </c>
      <c r="DK54" s="53">
        <f>IF(DJ54=0,0,DJ54/(DJ$8+DJ$20)*100)</f>
        <v>0</v>
      </c>
      <c r="DL54" s="51">
        <f t="shared" ref="DL54" si="649">SUM(DL55:DL67)</f>
        <v>0</v>
      </c>
      <c r="DM54" s="53">
        <f>IF(DL54=0,0,DL54/(DL$8+DL$20)*100)</f>
        <v>0</v>
      </c>
      <c r="DN54" s="51">
        <f t="shared" ref="DN54" si="650">SUM(DN55:DN67)</f>
        <v>0</v>
      </c>
      <c r="DO54" s="53">
        <f>IF(DN54=0,0,DN54/(DN$8+DN$20)*100)</f>
        <v>0</v>
      </c>
      <c r="DP54" s="51">
        <f t="shared" ref="DP54" si="651">SUM(DP55:DP67)</f>
        <v>0</v>
      </c>
      <c r="DQ54" s="53">
        <f>IF(DP54=0,0,DP54/(DP$8+DP$20)*100)</f>
        <v>0</v>
      </c>
      <c r="DR54" s="51">
        <f t="shared" ref="DR54" si="652">SUM(DR55:DR67)</f>
        <v>0</v>
      </c>
      <c r="DS54" s="53">
        <f>IF(DR54=0,0,DR54/(DR$8+DR$20)*100)</f>
        <v>0</v>
      </c>
      <c r="DT54" s="51">
        <f t="shared" ref="DT54" si="653">SUM(DT55:DT67)</f>
        <v>0</v>
      </c>
      <c r="DU54" s="53">
        <f>IF(DT54=0,0,DT54/(DT$8+DT$20)*100)</f>
        <v>0</v>
      </c>
      <c r="DV54" s="51">
        <f t="shared" ref="DV54" si="654">SUM(DV55:DV67)</f>
        <v>0</v>
      </c>
      <c r="DW54" s="53">
        <f>IF(DV54=0,0,DV54/(DV$8+DV$20)*100)</f>
        <v>0</v>
      </c>
      <c r="DX54" s="51">
        <f t="shared" ref="DX54" si="655">SUM(DX55:DX67)</f>
        <v>0</v>
      </c>
      <c r="DY54" s="53">
        <f>IF(DX54=0,0,DX54/(DX$8+DX$20)*100)</f>
        <v>0</v>
      </c>
      <c r="DZ54" s="51">
        <f t="shared" ref="DZ54" si="656">SUM(DZ55:DZ67)</f>
        <v>0</v>
      </c>
      <c r="EA54" s="53">
        <f>IF(DZ54=0,0,DZ54/(DZ$8+DZ$20)*100)</f>
        <v>0</v>
      </c>
      <c r="EB54" s="51">
        <f t="shared" ref="EB54" si="657">DD54+DF54+DH54+DJ54+DL54+DN54+DP54+DR54+DT54+DV54+DX54+DZ54</f>
        <v>0</v>
      </c>
      <c r="EC54" s="53">
        <f t="shared" ref="EC54" si="658">IF(EB54=0,0,EB54/(EB$8+EB$20)*100)</f>
        <v>0</v>
      </c>
      <c r="ED54" s="254"/>
      <c r="EE54" s="9"/>
      <c r="EF54" s="22"/>
      <c r="EG54" s="9"/>
      <c r="EH54" s="13"/>
      <c r="EI54" s="25"/>
      <c r="EJ54" s="279"/>
      <c r="EK54" s="70" t="s">
        <v>10</v>
      </c>
      <c r="EL54" s="70" t="s">
        <v>302</v>
      </c>
      <c r="EM54" s="51">
        <f>SUM(EM55:EM67)</f>
        <v>0</v>
      </c>
      <c r="EN54" s="53">
        <f>IF(EM54=0,0,EM54/(EM$8+EM$20)*100)</f>
        <v>0</v>
      </c>
      <c r="EO54" s="51">
        <f t="shared" ref="EO54" si="659">SUM(EO55:EO67)</f>
        <v>0</v>
      </c>
      <c r="EP54" s="53">
        <f>IF(EO54=0,0,EO54/(EO$8+EO$20)*100)</f>
        <v>0</v>
      </c>
      <c r="EQ54" s="51">
        <f t="shared" ref="EQ54" si="660">SUM(EQ55:EQ67)</f>
        <v>0</v>
      </c>
      <c r="ER54" s="53">
        <f>IF(EQ54=0,0,EQ54/(EQ$8+EQ$20)*100)</f>
        <v>0</v>
      </c>
      <c r="ES54" s="51">
        <f t="shared" ref="ES54" si="661">SUM(ES55:ES67)</f>
        <v>0</v>
      </c>
      <c r="ET54" s="53">
        <f>IF(ES54=0,0,ES54/(ES$8+ES$20)*100)</f>
        <v>0</v>
      </c>
      <c r="EU54" s="51">
        <f t="shared" ref="EU54" si="662">SUM(EU55:EU67)</f>
        <v>0</v>
      </c>
      <c r="EV54" s="53">
        <f>IF(EU54=0,0,EU54/(EU$8+EU$20)*100)</f>
        <v>0</v>
      </c>
      <c r="EW54" s="51">
        <f t="shared" ref="EW54" si="663">SUM(EW55:EW67)</f>
        <v>0</v>
      </c>
      <c r="EX54" s="53">
        <f>IF(EW54=0,0,EW54/(EW$8+EW$20)*100)</f>
        <v>0</v>
      </c>
      <c r="EY54" s="51">
        <f t="shared" ref="EY54" si="664">SUM(EY55:EY67)</f>
        <v>0</v>
      </c>
      <c r="EZ54" s="53">
        <f>IF(EY54=0,0,EY54/(EY$8+EY$20)*100)</f>
        <v>0</v>
      </c>
      <c r="FA54" s="51">
        <f t="shared" ref="FA54" si="665">SUM(FA55:FA67)</f>
        <v>0</v>
      </c>
      <c r="FB54" s="53">
        <f>IF(FA54=0,0,FA54/(FA$8+FA$20)*100)</f>
        <v>0</v>
      </c>
      <c r="FC54" s="51">
        <f t="shared" ref="FC54" si="666">SUM(FC55:FC67)</f>
        <v>0</v>
      </c>
      <c r="FD54" s="53">
        <f>IF(FC54=0,0,FC54/(FC$8+FC$20)*100)</f>
        <v>0</v>
      </c>
      <c r="FE54" s="51">
        <f t="shared" ref="FE54" si="667">SUM(FE55:FE67)</f>
        <v>0</v>
      </c>
      <c r="FF54" s="53">
        <f>IF(FE54=0,0,FE54/(FE$8+FE$20)*100)</f>
        <v>0</v>
      </c>
      <c r="FG54" s="51">
        <f t="shared" ref="FG54" si="668">SUM(FG55:FG67)</f>
        <v>0</v>
      </c>
      <c r="FH54" s="53">
        <f>IF(FG54=0,0,FG54/(FG$8+FG$20)*100)</f>
        <v>0</v>
      </c>
      <c r="FI54" s="51">
        <f t="shared" ref="FI54" si="669">SUM(FI55:FI67)</f>
        <v>0</v>
      </c>
      <c r="FJ54" s="53">
        <f>IF(FI54=0,0,FI54/(FI$8+FI$20)*100)</f>
        <v>0</v>
      </c>
      <c r="FK54" s="51">
        <f t="shared" ref="FK54" si="670">EM54+EO54+EQ54+ES54+EU54+EW54+EY54+FA54+FC54+FE54+FG54+FI54</f>
        <v>0</v>
      </c>
      <c r="FL54" s="53">
        <f t="shared" ref="FL54" si="671">IF(FK54=0,0,FK54/(FK$8+FK$20)*100)</f>
        <v>0</v>
      </c>
      <c r="FM54" s="254"/>
      <c r="FN54" s="9"/>
      <c r="FO54" s="22"/>
      <c r="FP54" s="9"/>
      <c r="FQ54" s="13"/>
      <c r="FR54" s="25"/>
      <c r="FS54" s="279"/>
    </row>
    <row r="55" spans="1:175" hidden="1" outlineLevel="1" x14ac:dyDescent="0.2">
      <c r="A55" s="384" t="s">
        <v>461</v>
      </c>
      <c r="B55" s="384" t="s">
        <v>459</v>
      </c>
      <c r="C55" s="60"/>
      <c r="D55" s="63">
        <f t="shared" ref="D55:Z67" si="672">IF(C55=0,0,C55/(C$54)*100)</f>
        <v>0</v>
      </c>
      <c r="E55" s="60"/>
      <c r="F55" s="63">
        <f t="shared" si="672"/>
        <v>0</v>
      </c>
      <c r="G55" s="60"/>
      <c r="H55" s="63">
        <f t="shared" si="672"/>
        <v>0</v>
      </c>
      <c r="I55" s="60"/>
      <c r="J55" s="63">
        <f t="shared" si="672"/>
        <v>0</v>
      </c>
      <c r="K55" s="60"/>
      <c r="L55" s="63">
        <f t="shared" si="672"/>
        <v>0</v>
      </c>
      <c r="M55" s="60"/>
      <c r="N55" s="63">
        <f t="shared" si="672"/>
        <v>0</v>
      </c>
      <c r="O55" s="60"/>
      <c r="P55" s="63">
        <f t="shared" si="672"/>
        <v>0</v>
      </c>
      <c r="Q55" s="60"/>
      <c r="R55" s="63">
        <f t="shared" si="672"/>
        <v>0</v>
      </c>
      <c r="S55" s="60"/>
      <c r="T55" s="63">
        <f t="shared" si="672"/>
        <v>0</v>
      </c>
      <c r="U55" s="60"/>
      <c r="V55" s="63">
        <f t="shared" si="672"/>
        <v>0</v>
      </c>
      <c r="W55" s="60"/>
      <c r="X55" s="63">
        <f t="shared" si="672"/>
        <v>0</v>
      </c>
      <c r="Y55" s="60"/>
      <c r="Z55" s="63">
        <f t="shared" si="672"/>
        <v>0</v>
      </c>
      <c r="AA55" s="60">
        <f t="shared" si="618"/>
        <v>0</v>
      </c>
      <c r="AB55" s="63">
        <f t="shared" ref="AB55:AB67" si="673">IF(AA55=0,0,AA55/(AA$54)*100)</f>
        <v>0</v>
      </c>
      <c r="AC55" s="253"/>
      <c r="AD55" s="17"/>
      <c r="AE55" s="14"/>
      <c r="AF55" s="8"/>
      <c r="AG55" s="14"/>
      <c r="AH55" s="22"/>
      <c r="AI55" s="282"/>
      <c r="AJ55" s="128" t="str">
        <f t="shared" ref="AJ55:AJ67" si="674">$A55</f>
        <v>rental costs</v>
      </c>
      <c r="AK55" s="128" t="str">
        <f t="shared" ref="AK55:AK67" si="675">$B55</f>
        <v>Miete</v>
      </c>
      <c r="AL55" s="60"/>
      <c r="AM55" s="63">
        <f t="shared" ref="AM55:BI67" si="676">IF(AL55=0,0,AL55/(AL$54)*100)</f>
        <v>0</v>
      </c>
      <c r="AN55" s="85"/>
      <c r="AO55" s="63">
        <f t="shared" si="676"/>
        <v>0</v>
      </c>
      <c r="AP55" s="85"/>
      <c r="AQ55" s="63">
        <f t="shared" si="676"/>
        <v>0</v>
      </c>
      <c r="AR55" s="85"/>
      <c r="AS55" s="63">
        <f t="shared" si="676"/>
        <v>0</v>
      </c>
      <c r="AT55" s="85"/>
      <c r="AU55" s="63">
        <f t="shared" si="676"/>
        <v>0</v>
      </c>
      <c r="AV55" s="85"/>
      <c r="AW55" s="63">
        <f t="shared" si="676"/>
        <v>0</v>
      </c>
      <c r="AX55" s="85"/>
      <c r="AY55" s="63">
        <f t="shared" si="676"/>
        <v>0</v>
      </c>
      <c r="AZ55" s="85"/>
      <c r="BA55" s="63">
        <f t="shared" si="676"/>
        <v>0</v>
      </c>
      <c r="BB55" s="85"/>
      <c r="BC55" s="63">
        <f t="shared" si="676"/>
        <v>0</v>
      </c>
      <c r="BD55" s="85"/>
      <c r="BE55" s="63">
        <f t="shared" si="676"/>
        <v>0</v>
      </c>
      <c r="BF55" s="85"/>
      <c r="BG55" s="63">
        <f t="shared" si="676"/>
        <v>0</v>
      </c>
      <c r="BH55" s="85"/>
      <c r="BI55" s="63">
        <f t="shared" si="676"/>
        <v>0</v>
      </c>
      <c r="BJ55" s="60">
        <f t="shared" ref="BJ55:BJ67" si="677">AL55+AN55+AP55+AR55+AT55+AV55+AX55+AZ55+BB55+BD55+BF55+BH55</f>
        <v>0</v>
      </c>
      <c r="BK55" s="63">
        <f t="shared" ref="BK55:BK67" si="678">IF(BJ55=0,0,BJ55/(BJ$54)*100)</f>
        <v>0</v>
      </c>
      <c r="BL55" s="253"/>
      <c r="BM55" s="17"/>
      <c r="BN55" s="14"/>
      <c r="BO55" s="8"/>
      <c r="BP55" s="14"/>
      <c r="BQ55" s="22"/>
      <c r="BR55" s="282"/>
      <c r="BS55" s="128" t="str">
        <f t="shared" ref="BS55:BS67" si="679">$A55</f>
        <v>rental costs</v>
      </c>
      <c r="BT55" s="128" t="str">
        <f t="shared" ref="BT55:BT67" si="680">$B55</f>
        <v>Miete</v>
      </c>
      <c r="BU55" s="60"/>
      <c r="BV55" s="63">
        <f t="shared" ref="BV55:CR67" si="681">IF(BU55=0,0,BU55/(BU$54)*100)</f>
        <v>0</v>
      </c>
      <c r="BW55" s="85"/>
      <c r="BX55" s="63">
        <f t="shared" si="681"/>
        <v>0</v>
      </c>
      <c r="BY55" s="85"/>
      <c r="BZ55" s="63">
        <f t="shared" si="681"/>
        <v>0</v>
      </c>
      <c r="CA55" s="85"/>
      <c r="CB55" s="63">
        <f t="shared" si="681"/>
        <v>0</v>
      </c>
      <c r="CC55" s="85"/>
      <c r="CD55" s="63">
        <f t="shared" si="681"/>
        <v>0</v>
      </c>
      <c r="CE55" s="85"/>
      <c r="CF55" s="63">
        <f t="shared" si="681"/>
        <v>0</v>
      </c>
      <c r="CG55" s="85"/>
      <c r="CH55" s="63">
        <f t="shared" si="681"/>
        <v>0</v>
      </c>
      <c r="CI55" s="85"/>
      <c r="CJ55" s="63">
        <f t="shared" si="681"/>
        <v>0</v>
      </c>
      <c r="CK55" s="85"/>
      <c r="CL55" s="63">
        <f t="shared" si="681"/>
        <v>0</v>
      </c>
      <c r="CM55" s="85"/>
      <c r="CN55" s="63">
        <f t="shared" si="681"/>
        <v>0</v>
      </c>
      <c r="CO55" s="85"/>
      <c r="CP55" s="63">
        <f t="shared" si="681"/>
        <v>0</v>
      </c>
      <c r="CQ55" s="85"/>
      <c r="CR55" s="63">
        <f t="shared" si="681"/>
        <v>0</v>
      </c>
      <c r="CS55" s="60">
        <f t="shared" ref="CS55:CS67" si="682">BU55+BW55+BY55+CA55+CC55+CE55+CG55+CI55+CK55+CM55+CO55+CQ55</f>
        <v>0</v>
      </c>
      <c r="CT55" s="63">
        <f t="shared" ref="CT55:CT67" si="683">IF(CS55=0,0,CS55/(CS$54)*100)</f>
        <v>0</v>
      </c>
      <c r="CU55" s="253"/>
      <c r="CV55" s="17"/>
      <c r="CW55" s="14"/>
      <c r="CX55" s="8"/>
      <c r="CY55" s="14"/>
      <c r="CZ55" s="22"/>
      <c r="DA55" s="282"/>
      <c r="DB55" s="128" t="str">
        <f t="shared" ref="DB55:DB67" si="684">$A55</f>
        <v>rental costs</v>
      </c>
      <c r="DC55" s="128" t="str">
        <f t="shared" ref="DC55:DC67" si="685">$B55</f>
        <v>Miete</v>
      </c>
      <c r="DD55" s="60"/>
      <c r="DE55" s="63">
        <f t="shared" ref="DE55:EA67" si="686">IF(DD55=0,0,DD55/(DD$54)*100)</f>
        <v>0</v>
      </c>
      <c r="DF55" s="85"/>
      <c r="DG55" s="63">
        <f t="shared" si="686"/>
        <v>0</v>
      </c>
      <c r="DH55" s="85"/>
      <c r="DI55" s="63">
        <f t="shared" si="686"/>
        <v>0</v>
      </c>
      <c r="DJ55" s="85"/>
      <c r="DK55" s="63">
        <f t="shared" si="686"/>
        <v>0</v>
      </c>
      <c r="DL55" s="85"/>
      <c r="DM55" s="63">
        <f t="shared" si="686"/>
        <v>0</v>
      </c>
      <c r="DN55" s="85"/>
      <c r="DO55" s="63">
        <f t="shared" si="686"/>
        <v>0</v>
      </c>
      <c r="DP55" s="85"/>
      <c r="DQ55" s="63">
        <f t="shared" si="686"/>
        <v>0</v>
      </c>
      <c r="DR55" s="85"/>
      <c r="DS55" s="63">
        <f t="shared" si="686"/>
        <v>0</v>
      </c>
      <c r="DT55" s="85"/>
      <c r="DU55" s="63">
        <f t="shared" si="686"/>
        <v>0</v>
      </c>
      <c r="DV55" s="85"/>
      <c r="DW55" s="63">
        <f t="shared" si="686"/>
        <v>0</v>
      </c>
      <c r="DX55" s="85"/>
      <c r="DY55" s="63">
        <f t="shared" si="686"/>
        <v>0</v>
      </c>
      <c r="DZ55" s="85"/>
      <c r="EA55" s="63">
        <f t="shared" si="686"/>
        <v>0</v>
      </c>
      <c r="EB55" s="60">
        <f t="shared" ref="EB55:EB67" si="687">DD55+DF55+DH55+DJ55+DL55+DN55+DP55+DR55+DT55+DV55+DX55+DZ55</f>
        <v>0</v>
      </c>
      <c r="EC55" s="63">
        <f t="shared" ref="EC55:EC67" si="688">IF(EB55=0,0,EB55/(EB$54)*100)</f>
        <v>0</v>
      </c>
      <c r="ED55" s="253"/>
      <c r="EE55" s="17"/>
      <c r="EF55" s="14"/>
      <c r="EG55" s="8"/>
      <c r="EH55" s="14"/>
      <c r="EI55" s="22"/>
      <c r="EJ55" s="282"/>
      <c r="EK55" s="128" t="str">
        <f t="shared" ref="EK55:EK67" si="689">$A55</f>
        <v>rental costs</v>
      </c>
      <c r="EL55" s="128" t="str">
        <f t="shared" ref="EL55:EL67" si="690">$B55</f>
        <v>Miete</v>
      </c>
      <c r="EM55" s="60"/>
      <c r="EN55" s="63">
        <f t="shared" ref="EN55:FJ67" si="691">IF(EM55=0,0,EM55/(EM$54)*100)</f>
        <v>0</v>
      </c>
      <c r="EO55" s="85"/>
      <c r="EP55" s="63">
        <f t="shared" si="691"/>
        <v>0</v>
      </c>
      <c r="EQ55" s="85"/>
      <c r="ER55" s="63">
        <f t="shared" si="691"/>
        <v>0</v>
      </c>
      <c r="ES55" s="85"/>
      <c r="ET55" s="63">
        <f t="shared" si="691"/>
        <v>0</v>
      </c>
      <c r="EU55" s="85"/>
      <c r="EV55" s="63">
        <f t="shared" si="691"/>
        <v>0</v>
      </c>
      <c r="EW55" s="85"/>
      <c r="EX55" s="63">
        <f t="shared" si="691"/>
        <v>0</v>
      </c>
      <c r="EY55" s="85"/>
      <c r="EZ55" s="63">
        <f t="shared" si="691"/>
        <v>0</v>
      </c>
      <c r="FA55" s="85"/>
      <c r="FB55" s="63">
        <f t="shared" si="691"/>
        <v>0</v>
      </c>
      <c r="FC55" s="85"/>
      <c r="FD55" s="63">
        <f t="shared" si="691"/>
        <v>0</v>
      </c>
      <c r="FE55" s="85"/>
      <c r="FF55" s="63">
        <f t="shared" si="691"/>
        <v>0</v>
      </c>
      <c r="FG55" s="85"/>
      <c r="FH55" s="63">
        <f t="shared" si="691"/>
        <v>0</v>
      </c>
      <c r="FI55" s="85"/>
      <c r="FJ55" s="63">
        <f t="shared" si="691"/>
        <v>0</v>
      </c>
      <c r="FK55" s="60">
        <f t="shared" ref="FK55:FK67" si="692">EM55+EO55+EQ55+ES55+EU55+EW55+EY55+FA55+FC55+FE55+FG55+FI55</f>
        <v>0</v>
      </c>
      <c r="FL55" s="63">
        <f t="shared" ref="FL55:FL67" si="693">IF(FK55=0,0,FK55/(FK$54)*100)</f>
        <v>0</v>
      </c>
      <c r="FM55" s="253"/>
      <c r="FN55" s="17"/>
      <c r="FO55" s="14"/>
      <c r="FP55" s="8"/>
      <c r="FQ55" s="14"/>
      <c r="FR55" s="22"/>
      <c r="FS55" s="282"/>
    </row>
    <row r="56" spans="1:175" hidden="1" outlineLevel="1" x14ac:dyDescent="0.2">
      <c r="A56" s="384" t="s">
        <v>465</v>
      </c>
      <c r="B56" s="384" t="s">
        <v>460</v>
      </c>
      <c r="C56" s="60"/>
      <c r="D56" s="63">
        <f t="shared" si="672"/>
        <v>0</v>
      </c>
      <c r="E56" s="85"/>
      <c r="F56" s="63">
        <f t="shared" si="672"/>
        <v>0</v>
      </c>
      <c r="G56" s="85"/>
      <c r="H56" s="63">
        <f t="shared" si="672"/>
        <v>0</v>
      </c>
      <c r="I56" s="85"/>
      <c r="J56" s="63">
        <f t="shared" si="672"/>
        <v>0</v>
      </c>
      <c r="K56" s="85"/>
      <c r="L56" s="63">
        <f t="shared" si="672"/>
        <v>0</v>
      </c>
      <c r="M56" s="85"/>
      <c r="N56" s="63">
        <f t="shared" si="672"/>
        <v>0</v>
      </c>
      <c r="O56" s="85"/>
      <c r="P56" s="63">
        <f t="shared" si="672"/>
        <v>0</v>
      </c>
      <c r="Q56" s="85"/>
      <c r="R56" s="63">
        <f t="shared" si="672"/>
        <v>0</v>
      </c>
      <c r="S56" s="85"/>
      <c r="T56" s="63">
        <f t="shared" si="672"/>
        <v>0</v>
      </c>
      <c r="U56" s="85"/>
      <c r="V56" s="63">
        <f t="shared" si="672"/>
        <v>0</v>
      </c>
      <c r="W56" s="85"/>
      <c r="X56" s="63">
        <f t="shared" si="672"/>
        <v>0</v>
      </c>
      <c r="Y56" s="85"/>
      <c r="Z56" s="63">
        <f t="shared" si="672"/>
        <v>0</v>
      </c>
      <c r="AA56" s="60">
        <f t="shared" si="618"/>
        <v>0</v>
      </c>
      <c r="AB56" s="63">
        <f t="shared" si="673"/>
        <v>0</v>
      </c>
      <c r="AC56" s="253"/>
      <c r="AD56" s="17"/>
      <c r="AE56" s="14"/>
      <c r="AF56" s="8"/>
      <c r="AG56" s="14"/>
      <c r="AH56" s="22"/>
      <c r="AI56" s="282"/>
      <c r="AJ56" s="128" t="str">
        <f t="shared" si="674"/>
        <v>additionally property costs</v>
      </c>
      <c r="AK56" s="128" t="str">
        <f t="shared" si="675"/>
        <v>Raumnebenkosten</v>
      </c>
      <c r="AL56" s="60"/>
      <c r="AM56" s="63">
        <f t="shared" si="676"/>
        <v>0</v>
      </c>
      <c r="AN56" s="85"/>
      <c r="AO56" s="63">
        <f t="shared" si="676"/>
        <v>0</v>
      </c>
      <c r="AP56" s="85"/>
      <c r="AQ56" s="63">
        <f t="shared" si="676"/>
        <v>0</v>
      </c>
      <c r="AR56" s="85"/>
      <c r="AS56" s="63">
        <f t="shared" si="676"/>
        <v>0</v>
      </c>
      <c r="AT56" s="85"/>
      <c r="AU56" s="63">
        <f t="shared" si="676"/>
        <v>0</v>
      </c>
      <c r="AV56" s="85"/>
      <c r="AW56" s="63">
        <f t="shared" si="676"/>
        <v>0</v>
      </c>
      <c r="AX56" s="85"/>
      <c r="AY56" s="63">
        <f t="shared" si="676"/>
        <v>0</v>
      </c>
      <c r="AZ56" s="85"/>
      <c r="BA56" s="63">
        <f t="shared" si="676"/>
        <v>0</v>
      </c>
      <c r="BB56" s="85"/>
      <c r="BC56" s="63">
        <f t="shared" si="676"/>
        <v>0</v>
      </c>
      <c r="BD56" s="85"/>
      <c r="BE56" s="63">
        <f t="shared" si="676"/>
        <v>0</v>
      </c>
      <c r="BF56" s="85"/>
      <c r="BG56" s="63">
        <f t="shared" si="676"/>
        <v>0</v>
      </c>
      <c r="BH56" s="85"/>
      <c r="BI56" s="63">
        <f t="shared" si="676"/>
        <v>0</v>
      </c>
      <c r="BJ56" s="60">
        <f t="shared" si="677"/>
        <v>0</v>
      </c>
      <c r="BK56" s="63">
        <f t="shared" si="678"/>
        <v>0</v>
      </c>
      <c r="BL56" s="253"/>
      <c r="BM56" s="17"/>
      <c r="BN56" s="14"/>
      <c r="BO56" s="8"/>
      <c r="BP56" s="14"/>
      <c r="BQ56" s="22"/>
      <c r="BR56" s="282"/>
      <c r="BS56" s="128" t="str">
        <f t="shared" si="679"/>
        <v>additionally property costs</v>
      </c>
      <c r="BT56" s="128" t="str">
        <f t="shared" si="680"/>
        <v>Raumnebenkosten</v>
      </c>
      <c r="BU56" s="60"/>
      <c r="BV56" s="63">
        <f t="shared" si="681"/>
        <v>0</v>
      </c>
      <c r="BW56" s="85"/>
      <c r="BX56" s="63">
        <f t="shared" si="681"/>
        <v>0</v>
      </c>
      <c r="BY56" s="85"/>
      <c r="BZ56" s="63">
        <f t="shared" si="681"/>
        <v>0</v>
      </c>
      <c r="CA56" s="85"/>
      <c r="CB56" s="63">
        <f t="shared" si="681"/>
        <v>0</v>
      </c>
      <c r="CC56" s="85"/>
      <c r="CD56" s="63">
        <f t="shared" si="681"/>
        <v>0</v>
      </c>
      <c r="CE56" s="85"/>
      <c r="CF56" s="63">
        <f t="shared" si="681"/>
        <v>0</v>
      </c>
      <c r="CG56" s="85"/>
      <c r="CH56" s="63">
        <f t="shared" si="681"/>
        <v>0</v>
      </c>
      <c r="CI56" s="85"/>
      <c r="CJ56" s="63">
        <f t="shared" si="681"/>
        <v>0</v>
      </c>
      <c r="CK56" s="85"/>
      <c r="CL56" s="63">
        <f t="shared" si="681"/>
        <v>0</v>
      </c>
      <c r="CM56" s="85"/>
      <c r="CN56" s="63">
        <f t="shared" si="681"/>
        <v>0</v>
      </c>
      <c r="CO56" s="85"/>
      <c r="CP56" s="63">
        <f t="shared" si="681"/>
        <v>0</v>
      </c>
      <c r="CQ56" s="85"/>
      <c r="CR56" s="63">
        <f t="shared" si="681"/>
        <v>0</v>
      </c>
      <c r="CS56" s="60">
        <f t="shared" si="682"/>
        <v>0</v>
      </c>
      <c r="CT56" s="63">
        <f t="shared" si="683"/>
        <v>0</v>
      </c>
      <c r="CU56" s="253"/>
      <c r="CV56" s="17"/>
      <c r="CW56" s="14"/>
      <c r="CX56" s="8"/>
      <c r="CY56" s="14"/>
      <c r="CZ56" s="22"/>
      <c r="DA56" s="282"/>
      <c r="DB56" s="128" t="str">
        <f t="shared" si="684"/>
        <v>additionally property costs</v>
      </c>
      <c r="DC56" s="128" t="str">
        <f t="shared" si="685"/>
        <v>Raumnebenkosten</v>
      </c>
      <c r="DD56" s="60"/>
      <c r="DE56" s="63">
        <f t="shared" si="686"/>
        <v>0</v>
      </c>
      <c r="DF56" s="85"/>
      <c r="DG56" s="63">
        <f t="shared" si="686"/>
        <v>0</v>
      </c>
      <c r="DH56" s="85"/>
      <c r="DI56" s="63">
        <f t="shared" si="686"/>
        <v>0</v>
      </c>
      <c r="DJ56" s="85"/>
      <c r="DK56" s="63">
        <f t="shared" si="686"/>
        <v>0</v>
      </c>
      <c r="DL56" s="85"/>
      <c r="DM56" s="63">
        <f t="shared" si="686"/>
        <v>0</v>
      </c>
      <c r="DN56" s="85"/>
      <c r="DO56" s="63">
        <f t="shared" si="686"/>
        <v>0</v>
      </c>
      <c r="DP56" s="85"/>
      <c r="DQ56" s="63">
        <f t="shared" si="686"/>
        <v>0</v>
      </c>
      <c r="DR56" s="85"/>
      <c r="DS56" s="63">
        <f t="shared" si="686"/>
        <v>0</v>
      </c>
      <c r="DT56" s="85"/>
      <c r="DU56" s="63">
        <f t="shared" si="686"/>
        <v>0</v>
      </c>
      <c r="DV56" s="85"/>
      <c r="DW56" s="63">
        <f t="shared" si="686"/>
        <v>0</v>
      </c>
      <c r="DX56" s="85"/>
      <c r="DY56" s="63">
        <f t="shared" si="686"/>
        <v>0</v>
      </c>
      <c r="DZ56" s="85"/>
      <c r="EA56" s="63">
        <f t="shared" si="686"/>
        <v>0</v>
      </c>
      <c r="EB56" s="60">
        <f t="shared" si="687"/>
        <v>0</v>
      </c>
      <c r="EC56" s="63">
        <f t="shared" si="688"/>
        <v>0</v>
      </c>
      <c r="ED56" s="253"/>
      <c r="EE56" s="17"/>
      <c r="EF56" s="14"/>
      <c r="EG56" s="8"/>
      <c r="EH56" s="14"/>
      <c r="EI56" s="22"/>
      <c r="EJ56" s="282"/>
      <c r="EK56" s="128" t="str">
        <f t="shared" si="689"/>
        <v>additionally property costs</v>
      </c>
      <c r="EL56" s="128" t="str">
        <f t="shared" si="690"/>
        <v>Raumnebenkosten</v>
      </c>
      <c r="EM56" s="60"/>
      <c r="EN56" s="63">
        <f t="shared" si="691"/>
        <v>0</v>
      </c>
      <c r="EO56" s="85"/>
      <c r="EP56" s="63">
        <f t="shared" si="691"/>
        <v>0</v>
      </c>
      <c r="EQ56" s="85"/>
      <c r="ER56" s="63">
        <f t="shared" si="691"/>
        <v>0</v>
      </c>
      <c r="ES56" s="85"/>
      <c r="ET56" s="63">
        <f t="shared" si="691"/>
        <v>0</v>
      </c>
      <c r="EU56" s="85"/>
      <c r="EV56" s="63">
        <f t="shared" si="691"/>
        <v>0</v>
      </c>
      <c r="EW56" s="85"/>
      <c r="EX56" s="63">
        <f t="shared" si="691"/>
        <v>0</v>
      </c>
      <c r="EY56" s="85"/>
      <c r="EZ56" s="63">
        <f t="shared" si="691"/>
        <v>0</v>
      </c>
      <c r="FA56" s="85"/>
      <c r="FB56" s="63">
        <f t="shared" si="691"/>
        <v>0</v>
      </c>
      <c r="FC56" s="85"/>
      <c r="FD56" s="63">
        <f t="shared" si="691"/>
        <v>0</v>
      </c>
      <c r="FE56" s="85"/>
      <c r="FF56" s="63">
        <f t="shared" si="691"/>
        <v>0</v>
      </c>
      <c r="FG56" s="85"/>
      <c r="FH56" s="63">
        <f t="shared" si="691"/>
        <v>0</v>
      </c>
      <c r="FI56" s="85"/>
      <c r="FJ56" s="63">
        <f t="shared" si="691"/>
        <v>0</v>
      </c>
      <c r="FK56" s="60">
        <f t="shared" si="692"/>
        <v>0</v>
      </c>
      <c r="FL56" s="63">
        <f t="shared" si="693"/>
        <v>0</v>
      </c>
      <c r="FM56" s="253"/>
      <c r="FN56" s="17"/>
      <c r="FO56" s="14"/>
      <c r="FP56" s="8"/>
      <c r="FQ56" s="14"/>
      <c r="FR56" s="22"/>
      <c r="FS56" s="282"/>
    </row>
    <row r="57" spans="1:175" hidden="1" outlineLevel="1" x14ac:dyDescent="0.2">
      <c r="A57" s="384" t="s">
        <v>464</v>
      </c>
      <c r="B57" s="384" t="s">
        <v>462</v>
      </c>
      <c r="C57" s="60"/>
      <c r="D57" s="63">
        <f t="shared" si="672"/>
        <v>0</v>
      </c>
      <c r="E57" s="85"/>
      <c r="F57" s="63">
        <f t="shared" si="672"/>
        <v>0</v>
      </c>
      <c r="G57" s="85"/>
      <c r="H57" s="63">
        <f t="shared" si="672"/>
        <v>0</v>
      </c>
      <c r="I57" s="85"/>
      <c r="J57" s="63">
        <f t="shared" si="672"/>
        <v>0</v>
      </c>
      <c r="K57" s="85"/>
      <c r="L57" s="63">
        <f t="shared" si="672"/>
        <v>0</v>
      </c>
      <c r="M57" s="85"/>
      <c r="N57" s="63">
        <f t="shared" si="672"/>
        <v>0</v>
      </c>
      <c r="O57" s="85"/>
      <c r="P57" s="63">
        <f t="shared" si="672"/>
        <v>0</v>
      </c>
      <c r="Q57" s="85"/>
      <c r="R57" s="63">
        <f t="shared" si="672"/>
        <v>0</v>
      </c>
      <c r="S57" s="85"/>
      <c r="T57" s="63">
        <f t="shared" si="672"/>
        <v>0</v>
      </c>
      <c r="U57" s="85"/>
      <c r="V57" s="63">
        <f t="shared" si="672"/>
        <v>0</v>
      </c>
      <c r="W57" s="85"/>
      <c r="X57" s="63">
        <f t="shared" si="672"/>
        <v>0</v>
      </c>
      <c r="Y57" s="85"/>
      <c r="Z57" s="63">
        <f t="shared" si="672"/>
        <v>0</v>
      </c>
      <c r="AA57" s="60">
        <f t="shared" si="618"/>
        <v>0</v>
      </c>
      <c r="AB57" s="63">
        <f t="shared" si="673"/>
        <v>0</v>
      </c>
      <c r="AC57" s="253"/>
      <c r="AD57" s="17"/>
      <c r="AE57" s="14"/>
      <c r="AF57" s="8"/>
      <c r="AG57" s="14"/>
      <c r="AH57" s="22"/>
      <c r="AI57" s="282"/>
      <c r="AJ57" s="128" t="str">
        <f t="shared" si="674"/>
        <v>energy costs</v>
      </c>
      <c r="AK57" s="128" t="str">
        <f t="shared" si="675"/>
        <v>Energiekosten</v>
      </c>
      <c r="AL57" s="60"/>
      <c r="AM57" s="63">
        <f t="shared" si="676"/>
        <v>0</v>
      </c>
      <c r="AN57" s="85"/>
      <c r="AO57" s="63">
        <f t="shared" si="676"/>
        <v>0</v>
      </c>
      <c r="AP57" s="85"/>
      <c r="AQ57" s="63">
        <f t="shared" si="676"/>
        <v>0</v>
      </c>
      <c r="AR57" s="85"/>
      <c r="AS57" s="63">
        <f t="shared" si="676"/>
        <v>0</v>
      </c>
      <c r="AT57" s="85"/>
      <c r="AU57" s="63">
        <f t="shared" si="676"/>
        <v>0</v>
      </c>
      <c r="AV57" s="85"/>
      <c r="AW57" s="63">
        <f t="shared" si="676"/>
        <v>0</v>
      </c>
      <c r="AX57" s="85"/>
      <c r="AY57" s="63">
        <f t="shared" si="676"/>
        <v>0</v>
      </c>
      <c r="AZ57" s="85"/>
      <c r="BA57" s="63">
        <f t="shared" si="676"/>
        <v>0</v>
      </c>
      <c r="BB57" s="85"/>
      <c r="BC57" s="63">
        <f t="shared" si="676"/>
        <v>0</v>
      </c>
      <c r="BD57" s="85"/>
      <c r="BE57" s="63">
        <f t="shared" si="676"/>
        <v>0</v>
      </c>
      <c r="BF57" s="85"/>
      <c r="BG57" s="63">
        <f t="shared" si="676"/>
        <v>0</v>
      </c>
      <c r="BH57" s="85"/>
      <c r="BI57" s="63">
        <f t="shared" si="676"/>
        <v>0</v>
      </c>
      <c r="BJ57" s="60">
        <f t="shared" si="677"/>
        <v>0</v>
      </c>
      <c r="BK57" s="63">
        <f t="shared" si="678"/>
        <v>0</v>
      </c>
      <c r="BL57" s="253"/>
      <c r="BM57" s="17"/>
      <c r="BN57" s="14"/>
      <c r="BO57" s="8"/>
      <c r="BP57" s="14"/>
      <c r="BQ57" s="22"/>
      <c r="BR57" s="282"/>
      <c r="BS57" s="128" t="str">
        <f t="shared" si="679"/>
        <v>energy costs</v>
      </c>
      <c r="BT57" s="128" t="str">
        <f t="shared" si="680"/>
        <v>Energiekosten</v>
      </c>
      <c r="BU57" s="60"/>
      <c r="BV57" s="63">
        <f t="shared" si="681"/>
        <v>0</v>
      </c>
      <c r="BW57" s="85"/>
      <c r="BX57" s="63">
        <f t="shared" si="681"/>
        <v>0</v>
      </c>
      <c r="BY57" s="85"/>
      <c r="BZ57" s="63">
        <f t="shared" si="681"/>
        <v>0</v>
      </c>
      <c r="CA57" s="85"/>
      <c r="CB57" s="63">
        <f t="shared" si="681"/>
        <v>0</v>
      </c>
      <c r="CC57" s="85"/>
      <c r="CD57" s="63">
        <f t="shared" si="681"/>
        <v>0</v>
      </c>
      <c r="CE57" s="85"/>
      <c r="CF57" s="63">
        <f t="shared" si="681"/>
        <v>0</v>
      </c>
      <c r="CG57" s="85"/>
      <c r="CH57" s="63">
        <f t="shared" si="681"/>
        <v>0</v>
      </c>
      <c r="CI57" s="85"/>
      <c r="CJ57" s="63">
        <f t="shared" si="681"/>
        <v>0</v>
      </c>
      <c r="CK57" s="85"/>
      <c r="CL57" s="63">
        <f t="shared" si="681"/>
        <v>0</v>
      </c>
      <c r="CM57" s="85"/>
      <c r="CN57" s="63">
        <f t="shared" si="681"/>
        <v>0</v>
      </c>
      <c r="CO57" s="85"/>
      <c r="CP57" s="63">
        <f t="shared" si="681"/>
        <v>0</v>
      </c>
      <c r="CQ57" s="85"/>
      <c r="CR57" s="63">
        <f t="shared" si="681"/>
        <v>0</v>
      </c>
      <c r="CS57" s="60">
        <f t="shared" si="682"/>
        <v>0</v>
      </c>
      <c r="CT57" s="63">
        <f t="shared" si="683"/>
        <v>0</v>
      </c>
      <c r="CU57" s="253"/>
      <c r="CV57" s="17"/>
      <c r="CW57" s="14"/>
      <c r="CX57" s="8"/>
      <c r="CY57" s="14"/>
      <c r="CZ57" s="22"/>
      <c r="DA57" s="282"/>
      <c r="DB57" s="128" t="str">
        <f t="shared" si="684"/>
        <v>energy costs</v>
      </c>
      <c r="DC57" s="128" t="str">
        <f t="shared" si="685"/>
        <v>Energiekosten</v>
      </c>
      <c r="DD57" s="60"/>
      <c r="DE57" s="63">
        <f t="shared" si="686"/>
        <v>0</v>
      </c>
      <c r="DF57" s="85"/>
      <c r="DG57" s="63">
        <f t="shared" si="686"/>
        <v>0</v>
      </c>
      <c r="DH57" s="85"/>
      <c r="DI57" s="63">
        <f t="shared" si="686"/>
        <v>0</v>
      </c>
      <c r="DJ57" s="85"/>
      <c r="DK57" s="63">
        <f t="shared" si="686"/>
        <v>0</v>
      </c>
      <c r="DL57" s="85"/>
      <c r="DM57" s="63">
        <f t="shared" si="686"/>
        <v>0</v>
      </c>
      <c r="DN57" s="85"/>
      <c r="DO57" s="63">
        <f t="shared" si="686"/>
        <v>0</v>
      </c>
      <c r="DP57" s="85"/>
      <c r="DQ57" s="63">
        <f t="shared" si="686"/>
        <v>0</v>
      </c>
      <c r="DR57" s="85"/>
      <c r="DS57" s="63">
        <f t="shared" si="686"/>
        <v>0</v>
      </c>
      <c r="DT57" s="85"/>
      <c r="DU57" s="63">
        <f t="shared" si="686"/>
        <v>0</v>
      </c>
      <c r="DV57" s="85"/>
      <c r="DW57" s="63">
        <f t="shared" si="686"/>
        <v>0</v>
      </c>
      <c r="DX57" s="85"/>
      <c r="DY57" s="63">
        <f t="shared" si="686"/>
        <v>0</v>
      </c>
      <c r="DZ57" s="85"/>
      <c r="EA57" s="63">
        <f t="shared" si="686"/>
        <v>0</v>
      </c>
      <c r="EB57" s="60">
        <f t="shared" si="687"/>
        <v>0</v>
      </c>
      <c r="EC57" s="63">
        <f t="shared" si="688"/>
        <v>0</v>
      </c>
      <c r="ED57" s="253"/>
      <c r="EE57" s="17"/>
      <c r="EF57" s="14"/>
      <c r="EG57" s="8"/>
      <c r="EH57" s="14"/>
      <c r="EI57" s="22"/>
      <c r="EJ57" s="282"/>
      <c r="EK57" s="128" t="str">
        <f t="shared" si="689"/>
        <v>energy costs</v>
      </c>
      <c r="EL57" s="128" t="str">
        <f t="shared" si="690"/>
        <v>Energiekosten</v>
      </c>
      <c r="EM57" s="60"/>
      <c r="EN57" s="63">
        <f t="shared" si="691"/>
        <v>0</v>
      </c>
      <c r="EO57" s="85"/>
      <c r="EP57" s="63">
        <f t="shared" si="691"/>
        <v>0</v>
      </c>
      <c r="EQ57" s="85"/>
      <c r="ER57" s="63">
        <f t="shared" si="691"/>
        <v>0</v>
      </c>
      <c r="ES57" s="85"/>
      <c r="ET57" s="63">
        <f t="shared" si="691"/>
        <v>0</v>
      </c>
      <c r="EU57" s="85"/>
      <c r="EV57" s="63">
        <f t="shared" si="691"/>
        <v>0</v>
      </c>
      <c r="EW57" s="85"/>
      <c r="EX57" s="63">
        <f t="shared" si="691"/>
        <v>0</v>
      </c>
      <c r="EY57" s="85"/>
      <c r="EZ57" s="63">
        <f t="shared" si="691"/>
        <v>0</v>
      </c>
      <c r="FA57" s="85"/>
      <c r="FB57" s="63">
        <f t="shared" si="691"/>
        <v>0</v>
      </c>
      <c r="FC57" s="85"/>
      <c r="FD57" s="63">
        <f t="shared" si="691"/>
        <v>0</v>
      </c>
      <c r="FE57" s="85"/>
      <c r="FF57" s="63">
        <f t="shared" si="691"/>
        <v>0</v>
      </c>
      <c r="FG57" s="85"/>
      <c r="FH57" s="63">
        <f t="shared" si="691"/>
        <v>0</v>
      </c>
      <c r="FI57" s="85"/>
      <c r="FJ57" s="63">
        <f t="shared" si="691"/>
        <v>0</v>
      </c>
      <c r="FK57" s="60">
        <f t="shared" si="692"/>
        <v>0</v>
      </c>
      <c r="FL57" s="63">
        <f t="shared" si="693"/>
        <v>0</v>
      </c>
      <c r="FM57" s="253"/>
      <c r="FN57" s="17"/>
      <c r="FO57" s="14"/>
      <c r="FP57" s="8"/>
      <c r="FQ57" s="14"/>
      <c r="FR57" s="22"/>
      <c r="FS57" s="282"/>
    </row>
    <row r="58" spans="1:175" hidden="1" outlineLevel="1" x14ac:dyDescent="0.2">
      <c r="A58" s="384" t="s">
        <v>466</v>
      </c>
      <c r="B58" s="384" t="s">
        <v>463</v>
      </c>
      <c r="C58" s="60"/>
      <c r="D58" s="63">
        <f t="shared" si="672"/>
        <v>0</v>
      </c>
      <c r="E58" s="85"/>
      <c r="F58" s="63">
        <f t="shared" si="672"/>
        <v>0</v>
      </c>
      <c r="G58" s="85"/>
      <c r="H58" s="63">
        <f t="shared" si="672"/>
        <v>0</v>
      </c>
      <c r="I58" s="85"/>
      <c r="J58" s="63">
        <f t="shared" si="672"/>
        <v>0</v>
      </c>
      <c r="K58" s="85"/>
      <c r="L58" s="63">
        <f t="shared" si="672"/>
        <v>0</v>
      </c>
      <c r="M58" s="85"/>
      <c r="N58" s="63">
        <f t="shared" si="672"/>
        <v>0</v>
      </c>
      <c r="O58" s="85"/>
      <c r="P58" s="63">
        <f t="shared" si="672"/>
        <v>0</v>
      </c>
      <c r="Q58" s="85"/>
      <c r="R58" s="63">
        <f t="shared" si="672"/>
        <v>0</v>
      </c>
      <c r="S58" s="85"/>
      <c r="T58" s="63">
        <f t="shared" si="672"/>
        <v>0</v>
      </c>
      <c r="U58" s="85"/>
      <c r="V58" s="63">
        <f t="shared" si="672"/>
        <v>0</v>
      </c>
      <c r="W58" s="85"/>
      <c r="X58" s="63">
        <f t="shared" si="672"/>
        <v>0</v>
      </c>
      <c r="Y58" s="85"/>
      <c r="Z58" s="63">
        <f t="shared" si="672"/>
        <v>0</v>
      </c>
      <c r="AA58" s="60">
        <f t="shared" si="618"/>
        <v>0</v>
      </c>
      <c r="AB58" s="63">
        <f t="shared" si="673"/>
        <v>0</v>
      </c>
      <c r="AC58" s="253"/>
      <c r="AD58" s="17"/>
      <c r="AE58" s="14"/>
      <c r="AF58" s="8"/>
      <c r="AG58" s="14"/>
      <c r="AH58" s="22"/>
      <c r="AI58" s="282"/>
      <c r="AJ58" s="128" t="str">
        <f t="shared" si="674"/>
        <v>vehicle expenses</v>
      </c>
      <c r="AK58" s="128" t="str">
        <f t="shared" si="675"/>
        <v>Kfz-Kosten</v>
      </c>
      <c r="AL58" s="60"/>
      <c r="AM58" s="63">
        <f t="shared" si="676"/>
        <v>0</v>
      </c>
      <c r="AN58" s="85"/>
      <c r="AO58" s="63">
        <f t="shared" si="676"/>
        <v>0</v>
      </c>
      <c r="AP58" s="85"/>
      <c r="AQ58" s="63">
        <f t="shared" si="676"/>
        <v>0</v>
      </c>
      <c r="AR58" s="85"/>
      <c r="AS58" s="63">
        <f t="shared" si="676"/>
        <v>0</v>
      </c>
      <c r="AT58" s="85"/>
      <c r="AU58" s="63">
        <f t="shared" si="676"/>
        <v>0</v>
      </c>
      <c r="AV58" s="85"/>
      <c r="AW58" s="63">
        <f t="shared" si="676"/>
        <v>0</v>
      </c>
      <c r="AX58" s="85"/>
      <c r="AY58" s="63">
        <f t="shared" si="676"/>
        <v>0</v>
      </c>
      <c r="AZ58" s="85"/>
      <c r="BA58" s="63">
        <f t="shared" si="676"/>
        <v>0</v>
      </c>
      <c r="BB58" s="85"/>
      <c r="BC58" s="63">
        <f t="shared" si="676"/>
        <v>0</v>
      </c>
      <c r="BD58" s="85"/>
      <c r="BE58" s="63">
        <f t="shared" si="676"/>
        <v>0</v>
      </c>
      <c r="BF58" s="85"/>
      <c r="BG58" s="63">
        <f t="shared" si="676"/>
        <v>0</v>
      </c>
      <c r="BH58" s="85"/>
      <c r="BI58" s="63">
        <f t="shared" si="676"/>
        <v>0</v>
      </c>
      <c r="BJ58" s="60">
        <f t="shared" si="677"/>
        <v>0</v>
      </c>
      <c r="BK58" s="63">
        <f t="shared" si="678"/>
        <v>0</v>
      </c>
      <c r="BL58" s="253"/>
      <c r="BM58" s="17"/>
      <c r="BN58" s="14"/>
      <c r="BO58" s="8"/>
      <c r="BP58" s="14"/>
      <c r="BQ58" s="22"/>
      <c r="BR58" s="282"/>
      <c r="BS58" s="128" t="str">
        <f t="shared" si="679"/>
        <v>vehicle expenses</v>
      </c>
      <c r="BT58" s="128" t="str">
        <f t="shared" si="680"/>
        <v>Kfz-Kosten</v>
      </c>
      <c r="BU58" s="60"/>
      <c r="BV58" s="63">
        <f t="shared" si="681"/>
        <v>0</v>
      </c>
      <c r="BW58" s="85"/>
      <c r="BX58" s="63">
        <f t="shared" si="681"/>
        <v>0</v>
      </c>
      <c r="BY58" s="85"/>
      <c r="BZ58" s="63">
        <f t="shared" si="681"/>
        <v>0</v>
      </c>
      <c r="CA58" s="85"/>
      <c r="CB58" s="63">
        <f t="shared" si="681"/>
        <v>0</v>
      </c>
      <c r="CC58" s="85"/>
      <c r="CD58" s="63">
        <f t="shared" si="681"/>
        <v>0</v>
      </c>
      <c r="CE58" s="85"/>
      <c r="CF58" s="63">
        <f t="shared" si="681"/>
        <v>0</v>
      </c>
      <c r="CG58" s="85"/>
      <c r="CH58" s="63">
        <f t="shared" si="681"/>
        <v>0</v>
      </c>
      <c r="CI58" s="85"/>
      <c r="CJ58" s="63">
        <f t="shared" si="681"/>
        <v>0</v>
      </c>
      <c r="CK58" s="85"/>
      <c r="CL58" s="63">
        <f t="shared" si="681"/>
        <v>0</v>
      </c>
      <c r="CM58" s="85"/>
      <c r="CN58" s="63">
        <f t="shared" si="681"/>
        <v>0</v>
      </c>
      <c r="CO58" s="85"/>
      <c r="CP58" s="63">
        <f t="shared" si="681"/>
        <v>0</v>
      </c>
      <c r="CQ58" s="85"/>
      <c r="CR58" s="63">
        <f t="shared" si="681"/>
        <v>0</v>
      </c>
      <c r="CS58" s="60">
        <f t="shared" si="682"/>
        <v>0</v>
      </c>
      <c r="CT58" s="63">
        <f t="shared" si="683"/>
        <v>0</v>
      </c>
      <c r="CU58" s="253"/>
      <c r="CV58" s="17"/>
      <c r="CW58" s="14"/>
      <c r="CX58" s="8"/>
      <c r="CY58" s="14"/>
      <c r="CZ58" s="22"/>
      <c r="DA58" s="282"/>
      <c r="DB58" s="128" t="str">
        <f t="shared" si="684"/>
        <v>vehicle expenses</v>
      </c>
      <c r="DC58" s="128" t="str">
        <f t="shared" si="685"/>
        <v>Kfz-Kosten</v>
      </c>
      <c r="DD58" s="60"/>
      <c r="DE58" s="63">
        <f t="shared" si="686"/>
        <v>0</v>
      </c>
      <c r="DF58" s="85"/>
      <c r="DG58" s="63">
        <f t="shared" si="686"/>
        <v>0</v>
      </c>
      <c r="DH58" s="85"/>
      <c r="DI58" s="63">
        <f t="shared" si="686"/>
        <v>0</v>
      </c>
      <c r="DJ58" s="85"/>
      <c r="DK58" s="63">
        <f t="shared" si="686"/>
        <v>0</v>
      </c>
      <c r="DL58" s="85"/>
      <c r="DM58" s="63">
        <f t="shared" si="686"/>
        <v>0</v>
      </c>
      <c r="DN58" s="85"/>
      <c r="DO58" s="63">
        <f t="shared" si="686"/>
        <v>0</v>
      </c>
      <c r="DP58" s="85"/>
      <c r="DQ58" s="63">
        <f t="shared" si="686"/>
        <v>0</v>
      </c>
      <c r="DR58" s="85"/>
      <c r="DS58" s="63">
        <f t="shared" si="686"/>
        <v>0</v>
      </c>
      <c r="DT58" s="85"/>
      <c r="DU58" s="63">
        <f t="shared" si="686"/>
        <v>0</v>
      </c>
      <c r="DV58" s="85"/>
      <c r="DW58" s="63">
        <f t="shared" si="686"/>
        <v>0</v>
      </c>
      <c r="DX58" s="85"/>
      <c r="DY58" s="63">
        <f t="shared" si="686"/>
        <v>0</v>
      </c>
      <c r="DZ58" s="85"/>
      <c r="EA58" s="63">
        <f t="shared" si="686"/>
        <v>0</v>
      </c>
      <c r="EB58" s="60">
        <f t="shared" si="687"/>
        <v>0</v>
      </c>
      <c r="EC58" s="63">
        <f t="shared" si="688"/>
        <v>0</v>
      </c>
      <c r="ED58" s="253"/>
      <c r="EE58" s="17"/>
      <c r="EF58" s="14"/>
      <c r="EG58" s="8"/>
      <c r="EH58" s="14"/>
      <c r="EI58" s="22"/>
      <c r="EJ58" s="282"/>
      <c r="EK58" s="128" t="str">
        <f t="shared" si="689"/>
        <v>vehicle expenses</v>
      </c>
      <c r="EL58" s="128" t="str">
        <f t="shared" si="690"/>
        <v>Kfz-Kosten</v>
      </c>
      <c r="EM58" s="60"/>
      <c r="EN58" s="63">
        <f t="shared" si="691"/>
        <v>0</v>
      </c>
      <c r="EO58" s="85"/>
      <c r="EP58" s="63">
        <f t="shared" si="691"/>
        <v>0</v>
      </c>
      <c r="EQ58" s="85"/>
      <c r="ER58" s="63">
        <f t="shared" si="691"/>
        <v>0</v>
      </c>
      <c r="ES58" s="85"/>
      <c r="ET58" s="63">
        <f t="shared" si="691"/>
        <v>0</v>
      </c>
      <c r="EU58" s="85"/>
      <c r="EV58" s="63">
        <f t="shared" si="691"/>
        <v>0</v>
      </c>
      <c r="EW58" s="85"/>
      <c r="EX58" s="63">
        <f t="shared" si="691"/>
        <v>0</v>
      </c>
      <c r="EY58" s="85"/>
      <c r="EZ58" s="63">
        <f t="shared" si="691"/>
        <v>0</v>
      </c>
      <c r="FA58" s="85"/>
      <c r="FB58" s="63">
        <f t="shared" si="691"/>
        <v>0</v>
      </c>
      <c r="FC58" s="85"/>
      <c r="FD58" s="63">
        <f t="shared" si="691"/>
        <v>0</v>
      </c>
      <c r="FE58" s="85"/>
      <c r="FF58" s="63">
        <f t="shared" si="691"/>
        <v>0</v>
      </c>
      <c r="FG58" s="85"/>
      <c r="FH58" s="63">
        <f t="shared" si="691"/>
        <v>0</v>
      </c>
      <c r="FI58" s="85"/>
      <c r="FJ58" s="63">
        <f t="shared" si="691"/>
        <v>0</v>
      </c>
      <c r="FK58" s="60">
        <f t="shared" si="692"/>
        <v>0</v>
      </c>
      <c r="FL58" s="63">
        <f t="shared" si="693"/>
        <v>0</v>
      </c>
      <c r="FM58" s="253"/>
      <c r="FN58" s="17"/>
      <c r="FO58" s="14"/>
      <c r="FP58" s="8"/>
      <c r="FQ58" s="14"/>
      <c r="FR58" s="22"/>
      <c r="FS58" s="282"/>
    </row>
    <row r="59" spans="1:175" hidden="1" outlineLevel="1" x14ac:dyDescent="0.2">
      <c r="A59" s="384" t="s">
        <v>468</v>
      </c>
      <c r="B59" s="384" t="s">
        <v>467</v>
      </c>
      <c r="C59" s="60"/>
      <c r="D59" s="63">
        <f t="shared" si="672"/>
        <v>0</v>
      </c>
      <c r="E59" s="85"/>
      <c r="F59" s="63">
        <f t="shared" si="672"/>
        <v>0</v>
      </c>
      <c r="G59" s="85"/>
      <c r="H59" s="63">
        <f t="shared" si="672"/>
        <v>0</v>
      </c>
      <c r="I59" s="85"/>
      <c r="J59" s="63">
        <f t="shared" si="672"/>
        <v>0</v>
      </c>
      <c r="K59" s="85"/>
      <c r="L59" s="63">
        <f t="shared" si="672"/>
        <v>0</v>
      </c>
      <c r="M59" s="85"/>
      <c r="N59" s="63">
        <f t="shared" si="672"/>
        <v>0</v>
      </c>
      <c r="O59" s="85"/>
      <c r="P59" s="63">
        <f t="shared" si="672"/>
        <v>0</v>
      </c>
      <c r="Q59" s="85"/>
      <c r="R59" s="63">
        <f t="shared" si="672"/>
        <v>0</v>
      </c>
      <c r="S59" s="85"/>
      <c r="T59" s="63">
        <f t="shared" si="672"/>
        <v>0</v>
      </c>
      <c r="U59" s="85"/>
      <c r="V59" s="63">
        <f t="shared" si="672"/>
        <v>0</v>
      </c>
      <c r="W59" s="85"/>
      <c r="X59" s="63">
        <f t="shared" si="672"/>
        <v>0</v>
      </c>
      <c r="Y59" s="85"/>
      <c r="Z59" s="63">
        <f t="shared" si="672"/>
        <v>0</v>
      </c>
      <c r="AA59" s="60">
        <f t="shared" si="618"/>
        <v>0</v>
      </c>
      <c r="AB59" s="63">
        <f t="shared" si="673"/>
        <v>0</v>
      </c>
      <c r="AC59" s="253"/>
      <c r="AD59" s="17"/>
      <c r="AE59" s="14"/>
      <c r="AF59" s="8"/>
      <c r="AG59" s="14"/>
      <c r="AH59" s="22"/>
      <c r="AI59" s="282"/>
      <c r="AJ59" s="128" t="str">
        <f t="shared" si="674"/>
        <v>insurances</v>
      </c>
      <c r="AK59" s="128" t="str">
        <f t="shared" si="675"/>
        <v>Versicherungen</v>
      </c>
      <c r="AL59" s="60"/>
      <c r="AM59" s="63">
        <f t="shared" si="676"/>
        <v>0</v>
      </c>
      <c r="AN59" s="85"/>
      <c r="AO59" s="63">
        <f t="shared" si="676"/>
        <v>0</v>
      </c>
      <c r="AP59" s="85"/>
      <c r="AQ59" s="63">
        <f t="shared" si="676"/>
        <v>0</v>
      </c>
      <c r="AR59" s="85"/>
      <c r="AS59" s="63">
        <f t="shared" si="676"/>
        <v>0</v>
      </c>
      <c r="AT59" s="85"/>
      <c r="AU59" s="63">
        <f t="shared" si="676"/>
        <v>0</v>
      </c>
      <c r="AV59" s="85"/>
      <c r="AW59" s="63">
        <f t="shared" si="676"/>
        <v>0</v>
      </c>
      <c r="AX59" s="85"/>
      <c r="AY59" s="63">
        <f t="shared" si="676"/>
        <v>0</v>
      </c>
      <c r="AZ59" s="85"/>
      <c r="BA59" s="63">
        <f t="shared" si="676"/>
        <v>0</v>
      </c>
      <c r="BB59" s="85"/>
      <c r="BC59" s="63">
        <f t="shared" si="676"/>
        <v>0</v>
      </c>
      <c r="BD59" s="85"/>
      <c r="BE59" s="63">
        <f t="shared" si="676"/>
        <v>0</v>
      </c>
      <c r="BF59" s="85"/>
      <c r="BG59" s="63">
        <f t="shared" si="676"/>
        <v>0</v>
      </c>
      <c r="BH59" s="85"/>
      <c r="BI59" s="63">
        <f t="shared" si="676"/>
        <v>0</v>
      </c>
      <c r="BJ59" s="60">
        <f t="shared" si="677"/>
        <v>0</v>
      </c>
      <c r="BK59" s="63">
        <f t="shared" si="678"/>
        <v>0</v>
      </c>
      <c r="BL59" s="253"/>
      <c r="BM59" s="17"/>
      <c r="BN59" s="14"/>
      <c r="BO59" s="8"/>
      <c r="BP59" s="14"/>
      <c r="BQ59" s="22"/>
      <c r="BR59" s="282"/>
      <c r="BS59" s="128" t="str">
        <f t="shared" si="679"/>
        <v>insurances</v>
      </c>
      <c r="BT59" s="128" t="str">
        <f t="shared" si="680"/>
        <v>Versicherungen</v>
      </c>
      <c r="BU59" s="60"/>
      <c r="BV59" s="63">
        <f t="shared" si="681"/>
        <v>0</v>
      </c>
      <c r="BW59" s="85"/>
      <c r="BX59" s="63">
        <f t="shared" si="681"/>
        <v>0</v>
      </c>
      <c r="BY59" s="85"/>
      <c r="BZ59" s="63">
        <f t="shared" si="681"/>
        <v>0</v>
      </c>
      <c r="CA59" s="85"/>
      <c r="CB59" s="63">
        <f t="shared" si="681"/>
        <v>0</v>
      </c>
      <c r="CC59" s="85"/>
      <c r="CD59" s="63">
        <f t="shared" si="681"/>
        <v>0</v>
      </c>
      <c r="CE59" s="85"/>
      <c r="CF59" s="63">
        <f t="shared" si="681"/>
        <v>0</v>
      </c>
      <c r="CG59" s="85"/>
      <c r="CH59" s="63">
        <f t="shared" si="681"/>
        <v>0</v>
      </c>
      <c r="CI59" s="85"/>
      <c r="CJ59" s="63">
        <f t="shared" si="681"/>
        <v>0</v>
      </c>
      <c r="CK59" s="85"/>
      <c r="CL59" s="63">
        <f t="shared" si="681"/>
        <v>0</v>
      </c>
      <c r="CM59" s="85"/>
      <c r="CN59" s="63">
        <f t="shared" si="681"/>
        <v>0</v>
      </c>
      <c r="CO59" s="85"/>
      <c r="CP59" s="63">
        <f t="shared" si="681"/>
        <v>0</v>
      </c>
      <c r="CQ59" s="85"/>
      <c r="CR59" s="63">
        <f t="shared" si="681"/>
        <v>0</v>
      </c>
      <c r="CS59" s="60">
        <f t="shared" si="682"/>
        <v>0</v>
      </c>
      <c r="CT59" s="63">
        <f t="shared" si="683"/>
        <v>0</v>
      </c>
      <c r="CU59" s="253"/>
      <c r="CV59" s="17"/>
      <c r="CW59" s="14"/>
      <c r="CX59" s="8"/>
      <c r="CY59" s="14"/>
      <c r="CZ59" s="22"/>
      <c r="DA59" s="282"/>
      <c r="DB59" s="128" t="str">
        <f t="shared" si="684"/>
        <v>insurances</v>
      </c>
      <c r="DC59" s="128" t="str">
        <f t="shared" si="685"/>
        <v>Versicherungen</v>
      </c>
      <c r="DD59" s="60"/>
      <c r="DE59" s="63">
        <f t="shared" si="686"/>
        <v>0</v>
      </c>
      <c r="DF59" s="85"/>
      <c r="DG59" s="63">
        <f t="shared" si="686"/>
        <v>0</v>
      </c>
      <c r="DH59" s="85"/>
      <c r="DI59" s="63">
        <f t="shared" si="686"/>
        <v>0</v>
      </c>
      <c r="DJ59" s="85"/>
      <c r="DK59" s="63">
        <f t="shared" si="686"/>
        <v>0</v>
      </c>
      <c r="DL59" s="85"/>
      <c r="DM59" s="63">
        <f t="shared" si="686"/>
        <v>0</v>
      </c>
      <c r="DN59" s="85"/>
      <c r="DO59" s="63">
        <f t="shared" si="686"/>
        <v>0</v>
      </c>
      <c r="DP59" s="85"/>
      <c r="DQ59" s="63">
        <f t="shared" si="686"/>
        <v>0</v>
      </c>
      <c r="DR59" s="85"/>
      <c r="DS59" s="63">
        <f t="shared" si="686"/>
        <v>0</v>
      </c>
      <c r="DT59" s="85"/>
      <c r="DU59" s="63">
        <f t="shared" si="686"/>
        <v>0</v>
      </c>
      <c r="DV59" s="85"/>
      <c r="DW59" s="63">
        <f t="shared" si="686"/>
        <v>0</v>
      </c>
      <c r="DX59" s="85"/>
      <c r="DY59" s="63">
        <f t="shared" si="686"/>
        <v>0</v>
      </c>
      <c r="DZ59" s="85"/>
      <c r="EA59" s="63">
        <f t="shared" si="686"/>
        <v>0</v>
      </c>
      <c r="EB59" s="60">
        <f t="shared" si="687"/>
        <v>0</v>
      </c>
      <c r="EC59" s="63">
        <f t="shared" si="688"/>
        <v>0</v>
      </c>
      <c r="ED59" s="253"/>
      <c r="EE59" s="17"/>
      <c r="EF59" s="14"/>
      <c r="EG59" s="8"/>
      <c r="EH59" s="14"/>
      <c r="EI59" s="22"/>
      <c r="EJ59" s="282"/>
      <c r="EK59" s="128" t="str">
        <f t="shared" si="689"/>
        <v>insurances</v>
      </c>
      <c r="EL59" s="128" t="str">
        <f t="shared" si="690"/>
        <v>Versicherungen</v>
      </c>
      <c r="EM59" s="60"/>
      <c r="EN59" s="63">
        <f t="shared" si="691"/>
        <v>0</v>
      </c>
      <c r="EO59" s="85"/>
      <c r="EP59" s="63">
        <f t="shared" si="691"/>
        <v>0</v>
      </c>
      <c r="EQ59" s="85"/>
      <c r="ER59" s="63">
        <f t="shared" si="691"/>
        <v>0</v>
      </c>
      <c r="ES59" s="85"/>
      <c r="ET59" s="63">
        <f t="shared" si="691"/>
        <v>0</v>
      </c>
      <c r="EU59" s="85"/>
      <c r="EV59" s="63">
        <f t="shared" si="691"/>
        <v>0</v>
      </c>
      <c r="EW59" s="85"/>
      <c r="EX59" s="63">
        <f t="shared" si="691"/>
        <v>0</v>
      </c>
      <c r="EY59" s="85"/>
      <c r="EZ59" s="63">
        <f t="shared" si="691"/>
        <v>0</v>
      </c>
      <c r="FA59" s="85"/>
      <c r="FB59" s="63">
        <f t="shared" si="691"/>
        <v>0</v>
      </c>
      <c r="FC59" s="85"/>
      <c r="FD59" s="63">
        <f t="shared" si="691"/>
        <v>0</v>
      </c>
      <c r="FE59" s="85"/>
      <c r="FF59" s="63">
        <f t="shared" si="691"/>
        <v>0</v>
      </c>
      <c r="FG59" s="85"/>
      <c r="FH59" s="63">
        <f t="shared" si="691"/>
        <v>0</v>
      </c>
      <c r="FI59" s="85"/>
      <c r="FJ59" s="63">
        <f t="shared" si="691"/>
        <v>0</v>
      </c>
      <c r="FK59" s="60">
        <f t="shared" si="692"/>
        <v>0</v>
      </c>
      <c r="FL59" s="63">
        <f t="shared" si="693"/>
        <v>0</v>
      </c>
      <c r="FM59" s="253"/>
      <c r="FN59" s="17"/>
      <c r="FO59" s="14"/>
      <c r="FP59" s="8"/>
      <c r="FQ59" s="14"/>
      <c r="FR59" s="22"/>
      <c r="FS59" s="282"/>
    </row>
    <row r="60" spans="1:175" hidden="1" outlineLevel="1" x14ac:dyDescent="0.2">
      <c r="A60" s="384" t="s">
        <v>470</v>
      </c>
      <c r="B60" s="384" t="s">
        <v>469</v>
      </c>
      <c r="C60" s="60"/>
      <c r="D60" s="63">
        <f t="shared" si="672"/>
        <v>0</v>
      </c>
      <c r="E60" s="85"/>
      <c r="F60" s="63">
        <f t="shared" si="672"/>
        <v>0</v>
      </c>
      <c r="G60" s="85"/>
      <c r="H60" s="63">
        <f t="shared" si="672"/>
        <v>0</v>
      </c>
      <c r="I60" s="85"/>
      <c r="J60" s="63">
        <f t="shared" si="672"/>
        <v>0</v>
      </c>
      <c r="K60" s="85"/>
      <c r="L60" s="63">
        <f t="shared" si="672"/>
        <v>0</v>
      </c>
      <c r="M60" s="85"/>
      <c r="N60" s="63">
        <f t="shared" si="672"/>
        <v>0</v>
      </c>
      <c r="O60" s="85"/>
      <c r="P60" s="63">
        <f t="shared" si="672"/>
        <v>0</v>
      </c>
      <c r="Q60" s="85"/>
      <c r="R60" s="63">
        <f t="shared" si="672"/>
        <v>0</v>
      </c>
      <c r="S60" s="85"/>
      <c r="T60" s="63">
        <f t="shared" si="672"/>
        <v>0</v>
      </c>
      <c r="U60" s="85"/>
      <c r="V60" s="63">
        <f t="shared" si="672"/>
        <v>0</v>
      </c>
      <c r="W60" s="85"/>
      <c r="X60" s="63">
        <f t="shared" si="672"/>
        <v>0</v>
      </c>
      <c r="Y60" s="85"/>
      <c r="Z60" s="63">
        <f t="shared" si="672"/>
        <v>0</v>
      </c>
      <c r="AA60" s="60">
        <f t="shared" si="618"/>
        <v>0</v>
      </c>
      <c r="AB60" s="63">
        <f t="shared" si="673"/>
        <v>0</v>
      </c>
      <c r="AC60" s="253"/>
      <c r="AD60" s="17"/>
      <c r="AE60" s="14"/>
      <c r="AF60" s="8"/>
      <c r="AG60" s="14"/>
      <c r="AH60" s="22"/>
      <c r="AI60" s="282"/>
      <c r="AJ60" s="128" t="str">
        <f t="shared" si="674"/>
        <v>contrbutions + fees</v>
      </c>
      <c r="AK60" s="128" t="str">
        <f t="shared" si="675"/>
        <v>Beiträge + Gebühren</v>
      </c>
      <c r="AL60" s="60"/>
      <c r="AM60" s="63">
        <f t="shared" si="676"/>
        <v>0</v>
      </c>
      <c r="AN60" s="85"/>
      <c r="AO60" s="63">
        <f t="shared" si="676"/>
        <v>0</v>
      </c>
      <c r="AP60" s="85"/>
      <c r="AQ60" s="63">
        <f t="shared" si="676"/>
        <v>0</v>
      </c>
      <c r="AR60" s="85"/>
      <c r="AS60" s="63">
        <f t="shared" si="676"/>
        <v>0</v>
      </c>
      <c r="AT60" s="85"/>
      <c r="AU60" s="63">
        <f t="shared" si="676"/>
        <v>0</v>
      </c>
      <c r="AV60" s="85"/>
      <c r="AW60" s="63">
        <f t="shared" si="676"/>
        <v>0</v>
      </c>
      <c r="AX60" s="85"/>
      <c r="AY60" s="63">
        <f t="shared" si="676"/>
        <v>0</v>
      </c>
      <c r="AZ60" s="85"/>
      <c r="BA60" s="63">
        <f t="shared" si="676"/>
        <v>0</v>
      </c>
      <c r="BB60" s="85"/>
      <c r="BC60" s="63">
        <f t="shared" si="676"/>
        <v>0</v>
      </c>
      <c r="BD60" s="85"/>
      <c r="BE60" s="63">
        <f t="shared" si="676"/>
        <v>0</v>
      </c>
      <c r="BF60" s="85"/>
      <c r="BG60" s="63">
        <f t="shared" si="676"/>
        <v>0</v>
      </c>
      <c r="BH60" s="85"/>
      <c r="BI60" s="63">
        <f t="shared" si="676"/>
        <v>0</v>
      </c>
      <c r="BJ60" s="60">
        <f t="shared" si="677"/>
        <v>0</v>
      </c>
      <c r="BK60" s="63">
        <f t="shared" si="678"/>
        <v>0</v>
      </c>
      <c r="BL60" s="253"/>
      <c r="BM60" s="17"/>
      <c r="BN60" s="14"/>
      <c r="BO60" s="8"/>
      <c r="BP60" s="14"/>
      <c r="BQ60" s="22"/>
      <c r="BR60" s="282"/>
      <c r="BS60" s="128" t="str">
        <f t="shared" si="679"/>
        <v>contrbutions + fees</v>
      </c>
      <c r="BT60" s="128" t="str">
        <f t="shared" si="680"/>
        <v>Beiträge + Gebühren</v>
      </c>
      <c r="BU60" s="60"/>
      <c r="BV60" s="63">
        <f t="shared" si="681"/>
        <v>0</v>
      </c>
      <c r="BW60" s="85"/>
      <c r="BX60" s="63">
        <f t="shared" si="681"/>
        <v>0</v>
      </c>
      <c r="BY60" s="85"/>
      <c r="BZ60" s="63">
        <f t="shared" si="681"/>
        <v>0</v>
      </c>
      <c r="CA60" s="85"/>
      <c r="CB60" s="63">
        <f t="shared" si="681"/>
        <v>0</v>
      </c>
      <c r="CC60" s="85"/>
      <c r="CD60" s="63">
        <f t="shared" si="681"/>
        <v>0</v>
      </c>
      <c r="CE60" s="85"/>
      <c r="CF60" s="63">
        <f t="shared" si="681"/>
        <v>0</v>
      </c>
      <c r="CG60" s="85"/>
      <c r="CH60" s="63">
        <f t="shared" si="681"/>
        <v>0</v>
      </c>
      <c r="CI60" s="85"/>
      <c r="CJ60" s="63">
        <f t="shared" si="681"/>
        <v>0</v>
      </c>
      <c r="CK60" s="85"/>
      <c r="CL60" s="63">
        <f t="shared" si="681"/>
        <v>0</v>
      </c>
      <c r="CM60" s="85"/>
      <c r="CN60" s="63">
        <f t="shared" si="681"/>
        <v>0</v>
      </c>
      <c r="CO60" s="85"/>
      <c r="CP60" s="63">
        <f t="shared" si="681"/>
        <v>0</v>
      </c>
      <c r="CQ60" s="85"/>
      <c r="CR60" s="63">
        <f t="shared" si="681"/>
        <v>0</v>
      </c>
      <c r="CS60" s="60">
        <f t="shared" si="682"/>
        <v>0</v>
      </c>
      <c r="CT60" s="63">
        <f t="shared" si="683"/>
        <v>0</v>
      </c>
      <c r="CU60" s="253"/>
      <c r="CV60" s="17"/>
      <c r="CW60" s="14"/>
      <c r="CX60" s="8"/>
      <c r="CY60" s="14"/>
      <c r="CZ60" s="22"/>
      <c r="DA60" s="282"/>
      <c r="DB60" s="128" t="str">
        <f t="shared" si="684"/>
        <v>contrbutions + fees</v>
      </c>
      <c r="DC60" s="128" t="str">
        <f t="shared" si="685"/>
        <v>Beiträge + Gebühren</v>
      </c>
      <c r="DD60" s="60"/>
      <c r="DE60" s="63">
        <f t="shared" si="686"/>
        <v>0</v>
      </c>
      <c r="DF60" s="85"/>
      <c r="DG60" s="63">
        <f t="shared" si="686"/>
        <v>0</v>
      </c>
      <c r="DH60" s="85"/>
      <c r="DI60" s="63">
        <f t="shared" si="686"/>
        <v>0</v>
      </c>
      <c r="DJ60" s="85"/>
      <c r="DK60" s="63">
        <f t="shared" si="686"/>
        <v>0</v>
      </c>
      <c r="DL60" s="85"/>
      <c r="DM60" s="63">
        <f t="shared" si="686"/>
        <v>0</v>
      </c>
      <c r="DN60" s="85"/>
      <c r="DO60" s="63">
        <f t="shared" si="686"/>
        <v>0</v>
      </c>
      <c r="DP60" s="85"/>
      <c r="DQ60" s="63">
        <f t="shared" si="686"/>
        <v>0</v>
      </c>
      <c r="DR60" s="85"/>
      <c r="DS60" s="63">
        <f t="shared" si="686"/>
        <v>0</v>
      </c>
      <c r="DT60" s="85"/>
      <c r="DU60" s="63">
        <f t="shared" si="686"/>
        <v>0</v>
      </c>
      <c r="DV60" s="85"/>
      <c r="DW60" s="63">
        <f t="shared" si="686"/>
        <v>0</v>
      </c>
      <c r="DX60" s="85"/>
      <c r="DY60" s="63">
        <f t="shared" si="686"/>
        <v>0</v>
      </c>
      <c r="DZ60" s="85"/>
      <c r="EA60" s="63">
        <f t="shared" si="686"/>
        <v>0</v>
      </c>
      <c r="EB60" s="60">
        <f t="shared" si="687"/>
        <v>0</v>
      </c>
      <c r="EC60" s="63">
        <f t="shared" si="688"/>
        <v>0</v>
      </c>
      <c r="ED60" s="253"/>
      <c r="EE60" s="17"/>
      <c r="EF60" s="14"/>
      <c r="EG60" s="8"/>
      <c r="EH60" s="14"/>
      <c r="EI60" s="22"/>
      <c r="EJ60" s="282"/>
      <c r="EK60" s="128" t="str">
        <f t="shared" si="689"/>
        <v>contrbutions + fees</v>
      </c>
      <c r="EL60" s="128" t="str">
        <f t="shared" si="690"/>
        <v>Beiträge + Gebühren</v>
      </c>
      <c r="EM60" s="60"/>
      <c r="EN60" s="63">
        <f t="shared" si="691"/>
        <v>0</v>
      </c>
      <c r="EO60" s="85"/>
      <c r="EP60" s="63">
        <f t="shared" si="691"/>
        <v>0</v>
      </c>
      <c r="EQ60" s="85"/>
      <c r="ER60" s="63">
        <f t="shared" si="691"/>
        <v>0</v>
      </c>
      <c r="ES60" s="85"/>
      <c r="ET60" s="63">
        <f t="shared" si="691"/>
        <v>0</v>
      </c>
      <c r="EU60" s="85"/>
      <c r="EV60" s="63">
        <f t="shared" si="691"/>
        <v>0</v>
      </c>
      <c r="EW60" s="85"/>
      <c r="EX60" s="63">
        <f t="shared" si="691"/>
        <v>0</v>
      </c>
      <c r="EY60" s="85"/>
      <c r="EZ60" s="63">
        <f t="shared" si="691"/>
        <v>0</v>
      </c>
      <c r="FA60" s="85"/>
      <c r="FB60" s="63">
        <f t="shared" si="691"/>
        <v>0</v>
      </c>
      <c r="FC60" s="85"/>
      <c r="FD60" s="63">
        <f t="shared" si="691"/>
        <v>0</v>
      </c>
      <c r="FE60" s="85"/>
      <c r="FF60" s="63">
        <f t="shared" si="691"/>
        <v>0</v>
      </c>
      <c r="FG60" s="85"/>
      <c r="FH60" s="63">
        <f t="shared" si="691"/>
        <v>0</v>
      </c>
      <c r="FI60" s="85"/>
      <c r="FJ60" s="63">
        <f t="shared" si="691"/>
        <v>0</v>
      </c>
      <c r="FK60" s="60">
        <f t="shared" si="692"/>
        <v>0</v>
      </c>
      <c r="FL60" s="63">
        <f t="shared" si="693"/>
        <v>0</v>
      </c>
      <c r="FM60" s="253"/>
      <c r="FN60" s="17"/>
      <c r="FO60" s="14"/>
      <c r="FP60" s="8"/>
      <c r="FQ60" s="14"/>
      <c r="FR60" s="22"/>
      <c r="FS60" s="282"/>
    </row>
    <row r="61" spans="1:175" hidden="1" outlineLevel="1" x14ac:dyDescent="0.2">
      <c r="A61" s="384" t="s">
        <v>472</v>
      </c>
      <c r="B61" s="384" t="s">
        <v>471</v>
      </c>
      <c r="C61" s="60"/>
      <c r="D61" s="63">
        <f t="shared" si="672"/>
        <v>0</v>
      </c>
      <c r="E61" s="85"/>
      <c r="F61" s="63">
        <f t="shared" si="672"/>
        <v>0</v>
      </c>
      <c r="G61" s="85"/>
      <c r="H61" s="63">
        <f t="shared" si="672"/>
        <v>0</v>
      </c>
      <c r="I61" s="85"/>
      <c r="J61" s="63">
        <f t="shared" si="672"/>
        <v>0</v>
      </c>
      <c r="K61" s="85"/>
      <c r="L61" s="63">
        <f t="shared" si="672"/>
        <v>0</v>
      </c>
      <c r="M61" s="85"/>
      <c r="N61" s="63">
        <f t="shared" si="672"/>
        <v>0</v>
      </c>
      <c r="O61" s="85"/>
      <c r="P61" s="63">
        <f t="shared" si="672"/>
        <v>0</v>
      </c>
      <c r="Q61" s="85"/>
      <c r="R61" s="63">
        <f t="shared" si="672"/>
        <v>0</v>
      </c>
      <c r="S61" s="85"/>
      <c r="T61" s="63">
        <f t="shared" si="672"/>
        <v>0</v>
      </c>
      <c r="U61" s="85"/>
      <c r="V61" s="63">
        <f t="shared" si="672"/>
        <v>0</v>
      </c>
      <c r="W61" s="85"/>
      <c r="X61" s="63">
        <f t="shared" si="672"/>
        <v>0</v>
      </c>
      <c r="Y61" s="85"/>
      <c r="Z61" s="63">
        <f t="shared" si="672"/>
        <v>0</v>
      </c>
      <c r="AA61" s="60">
        <f t="shared" si="618"/>
        <v>0</v>
      </c>
      <c r="AB61" s="63">
        <f t="shared" si="673"/>
        <v>0</v>
      </c>
      <c r="AC61" s="253"/>
      <c r="AD61" s="17"/>
      <c r="AE61" s="14"/>
      <c r="AF61" s="8"/>
      <c r="AG61" s="14"/>
      <c r="AH61" s="22"/>
      <c r="AI61" s="282"/>
      <c r="AJ61" s="128" t="str">
        <f t="shared" si="674"/>
        <v>travelexpenses</v>
      </c>
      <c r="AK61" s="128" t="str">
        <f t="shared" si="675"/>
        <v>Reisekosten</v>
      </c>
      <c r="AL61" s="60"/>
      <c r="AM61" s="63">
        <f t="shared" si="676"/>
        <v>0</v>
      </c>
      <c r="AN61" s="85"/>
      <c r="AO61" s="63">
        <f t="shared" si="676"/>
        <v>0</v>
      </c>
      <c r="AP61" s="85"/>
      <c r="AQ61" s="63">
        <f t="shared" si="676"/>
        <v>0</v>
      </c>
      <c r="AR61" s="85"/>
      <c r="AS61" s="63">
        <f t="shared" si="676"/>
        <v>0</v>
      </c>
      <c r="AT61" s="85"/>
      <c r="AU61" s="63">
        <f t="shared" si="676"/>
        <v>0</v>
      </c>
      <c r="AV61" s="85"/>
      <c r="AW61" s="63">
        <f t="shared" si="676"/>
        <v>0</v>
      </c>
      <c r="AX61" s="85"/>
      <c r="AY61" s="63">
        <f t="shared" si="676"/>
        <v>0</v>
      </c>
      <c r="AZ61" s="85"/>
      <c r="BA61" s="63">
        <f t="shared" si="676"/>
        <v>0</v>
      </c>
      <c r="BB61" s="85"/>
      <c r="BC61" s="63">
        <f t="shared" si="676"/>
        <v>0</v>
      </c>
      <c r="BD61" s="85"/>
      <c r="BE61" s="63">
        <f t="shared" si="676"/>
        <v>0</v>
      </c>
      <c r="BF61" s="85"/>
      <c r="BG61" s="63">
        <f t="shared" si="676"/>
        <v>0</v>
      </c>
      <c r="BH61" s="85"/>
      <c r="BI61" s="63">
        <f t="shared" si="676"/>
        <v>0</v>
      </c>
      <c r="BJ61" s="60">
        <f t="shared" si="677"/>
        <v>0</v>
      </c>
      <c r="BK61" s="63">
        <f t="shared" si="678"/>
        <v>0</v>
      </c>
      <c r="BL61" s="253"/>
      <c r="BM61" s="17"/>
      <c r="BN61" s="14"/>
      <c r="BO61" s="8"/>
      <c r="BP61" s="14"/>
      <c r="BQ61" s="22"/>
      <c r="BR61" s="282"/>
      <c r="BS61" s="128" t="str">
        <f t="shared" si="679"/>
        <v>travelexpenses</v>
      </c>
      <c r="BT61" s="128" t="str">
        <f t="shared" si="680"/>
        <v>Reisekosten</v>
      </c>
      <c r="BU61" s="60"/>
      <c r="BV61" s="63">
        <f t="shared" si="681"/>
        <v>0</v>
      </c>
      <c r="BW61" s="85"/>
      <c r="BX61" s="63">
        <f t="shared" si="681"/>
        <v>0</v>
      </c>
      <c r="BY61" s="85"/>
      <c r="BZ61" s="63">
        <f t="shared" si="681"/>
        <v>0</v>
      </c>
      <c r="CA61" s="85"/>
      <c r="CB61" s="63">
        <f t="shared" si="681"/>
        <v>0</v>
      </c>
      <c r="CC61" s="85"/>
      <c r="CD61" s="63">
        <f t="shared" si="681"/>
        <v>0</v>
      </c>
      <c r="CE61" s="85"/>
      <c r="CF61" s="63">
        <f t="shared" si="681"/>
        <v>0</v>
      </c>
      <c r="CG61" s="85"/>
      <c r="CH61" s="63">
        <f t="shared" si="681"/>
        <v>0</v>
      </c>
      <c r="CI61" s="85"/>
      <c r="CJ61" s="63">
        <f t="shared" si="681"/>
        <v>0</v>
      </c>
      <c r="CK61" s="85"/>
      <c r="CL61" s="63">
        <f t="shared" si="681"/>
        <v>0</v>
      </c>
      <c r="CM61" s="85"/>
      <c r="CN61" s="63">
        <f t="shared" si="681"/>
        <v>0</v>
      </c>
      <c r="CO61" s="85"/>
      <c r="CP61" s="63">
        <f t="shared" si="681"/>
        <v>0</v>
      </c>
      <c r="CQ61" s="85"/>
      <c r="CR61" s="63">
        <f t="shared" si="681"/>
        <v>0</v>
      </c>
      <c r="CS61" s="60">
        <f t="shared" si="682"/>
        <v>0</v>
      </c>
      <c r="CT61" s="63">
        <f t="shared" si="683"/>
        <v>0</v>
      </c>
      <c r="CU61" s="253"/>
      <c r="CV61" s="17"/>
      <c r="CW61" s="14"/>
      <c r="CX61" s="8"/>
      <c r="CY61" s="14"/>
      <c r="CZ61" s="22"/>
      <c r="DA61" s="282"/>
      <c r="DB61" s="128" t="str">
        <f t="shared" si="684"/>
        <v>travelexpenses</v>
      </c>
      <c r="DC61" s="128" t="str">
        <f t="shared" si="685"/>
        <v>Reisekosten</v>
      </c>
      <c r="DD61" s="60"/>
      <c r="DE61" s="63">
        <f t="shared" si="686"/>
        <v>0</v>
      </c>
      <c r="DF61" s="85"/>
      <c r="DG61" s="63">
        <f t="shared" si="686"/>
        <v>0</v>
      </c>
      <c r="DH61" s="85"/>
      <c r="DI61" s="63">
        <f t="shared" si="686"/>
        <v>0</v>
      </c>
      <c r="DJ61" s="85"/>
      <c r="DK61" s="63">
        <f t="shared" si="686"/>
        <v>0</v>
      </c>
      <c r="DL61" s="85"/>
      <c r="DM61" s="63">
        <f t="shared" si="686"/>
        <v>0</v>
      </c>
      <c r="DN61" s="85"/>
      <c r="DO61" s="63">
        <f t="shared" si="686"/>
        <v>0</v>
      </c>
      <c r="DP61" s="85"/>
      <c r="DQ61" s="63">
        <f t="shared" si="686"/>
        <v>0</v>
      </c>
      <c r="DR61" s="85"/>
      <c r="DS61" s="63">
        <f t="shared" si="686"/>
        <v>0</v>
      </c>
      <c r="DT61" s="85"/>
      <c r="DU61" s="63">
        <f t="shared" si="686"/>
        <v>0</v>
      </c>
      <c r="DV61" s="85"/>
      <c r="DW61" s="63">
        <f t="shared" si="686"/>
        <v>0</v>
      </c>
      <c r="DX61" s="85"/>
      <c r="DY61" s="63">
        <f t="shared" si="686"/>
        <v>0</v>
      </c>
      <c r="DZ61" s="85"/>
      <c r="EA61" s="63">
        <f t="shared" si="686"/>
        <v>0</v>
      </c>
      <c r="EB61" s="60">
        <f t="shared" si="687"/>
        <v>0</v>
      </c>
      <c r="EC61" s="63">
        <f t="shared" si="688"/>
        <v>0</v>
      </c>
      <c r="ED61" s="253"/>
      <c r="EE61" s="17"/>
      <c r="EF61" s="14"/>
      <c r="EG61" s="8"/>
      <c r="EH61" s="14"/>
      <c r="EI61" s="22"/>
      <c r="EJ61" s="282"/>
      <c r="EK61" s="128" t="str">
        <f t="shared" si="689"/>
        <v>travelexpenses</v>
      </c>
      <c r="EL61" s="128" t="str">
        <f t="shared" si="690"/>
        <v>Reisekosten</v>
      </c>
      <c r="EM61" s="60"/>
      <c r="EN61" s="63">
        <f t="shared" si="691"/>
        <v>0</v>
      </c>
      <c r="EO61" s="85"/>
      <c r="EP61" s="63">
        <f t="shared" si="691"/>
        <v>0</v>
      </c>
      <c r="EQ61" s="85"/>
      <c r="ER61" s="63">
        <f t="shared" si="691"/>
        <v>0</v>
      </c>
      <c r="ES61" s="85"/>
      <c r="ET61" s="63">
        <f t="shared" si="691"/>
        <v>0</v>
      </c>
      <c r="EU61" s="85"/>
      <c r="EV61" s="63">
        <f t="shared" si="691"/>
        <v>0</v>
      </c>
      <c r="EW61" s="85"/>
      <c r="EX61" s="63">
        <f t="shared" si="691"/>
        <v>0</v>
      </c>
      <c r="EY61" s="85"/>
      <c r="EZ61" s="63">
        <f t="shared" si="691"/>
        <v>0</v>
      </c>
      <c r="FA61" s="85"/>
      <c r="FB61" s="63">
        <f t="shared" si="691"/>
        <v>0</v>
      </c>
      <c r="FC61" s="85"/>
      <c r="FD61" s="63">
        <f t="shared" si="691"/>
        <v>0</v>
      </c>
      <c r="FE61" s="85"/>
      <c r="FF61" s="63">
        <f t="shared" si="691"/>
        <v>0</v>
      </c>
      <c r="FG61" s="85"/>
      <c r="FH61" s="63">
        <f t="shared" si="691"/>
        <v>0</v>
      </c>
      <c r="FI61" s="85"/>
      <c r="FJ61" s="63">
        <f t="shared" si="691"/>
        <v>0</v>
      </c>
      <c r="FK61" s="60">
        <f t="shared" si="692"/>
        <v>0</v>
      </c>
      <c r="FL61" s="63">
        <f t="shared" si="693"/>
        <v>0</v>
      </c>
      <c r="FM61" s="253"/>
      <c r="FN61" s="17"/>
      <c r="FO61" s="14"/>
      <c r="FP61" s="8"/>
      <c r="FQ61" s="14"/>
      <c r="FR61" s="22"/>
      <c r="FS61" s="282"/>
    </row>
    <row r="62" spans="1:175" hidden="1" outlineLevel="1" x14ac:dyDescent="0.2">
      <c r="A62" s="384" t="s">
        <v>473</v>
      </c>
      <c r="B62" s="384" t="s">
        <v>474</v>
      </c>
      <c r="C62" s="60"/>
      <c r="D62" s="63">
        <f t="shared" si="672"/>
        <v>0</v>
      </c>
      <c r="E62" s="85"/>
      <c r="F62" s="63">
        <f t="shared" si="672"/>
        <v>0</v>
      </c>
      <c r="G62" s="85"/>
      <c r="H62" s="63">
        <f t="shared" si="672"/>
        <v>0</v>
      </c>
      <c r="I62" s="85"/>
      <c r="J62" s="63">
        <f t="shared" si="672"/>
        <v>0</v>
      </c>
      <c r="K62" s="85"/>
      <c r="L62" s="63">
        <f t="shared" si="672"/>
        <v>0</v>
      </c>
      <c r="M62" s="85"/>
      <c r="N62" s="63">
        <f t="shared" si="672"/>
        <v>0</v>
      </c>
      <c r="O62" s="85"/>
      <c r="P62" s="63">
        <f t="shared" si="672"/>
        <v>0</v>
      </c>
      <c r="Q62" s="85"/>
      <c r="R62" s="63">
        <f t="shared" si="672"/>
        <v>0</v>
      </c>
      <c r="S62" s="85"/>
      <c r="T62" s="63">
        <f t="shared" si="672"/>
        <v>0</v>
      </c>
      <c r="U62" s="85"/>
      <c r="V62" s="63">
        <f t="shared" si="672"/>
        <v>0</v>
      </c>
      <c r="W62" s="85"/>
      <c r="X62" s="63">
        <f t="shared" si="672"/>
        <v>0</v>
      </c>
      <c r="Y62" s="85"/>
      <c r="Z62" s="63">
        <f t="shared" si="672"/>
        <v>0</v>
      </c>
      <c r="AA62" s="60">
        <f t="shared" si="618"/>
        <v>0</v>
      </c>
      <c r="AB62" s="63">
        <f t="shared" si="673"/>
        <v>0</v>
      </c>
      <c r="AC62" s="253"/>
      <c r="AD62" s="17"/>
      <c r="AE62" s="14"/>
      <c r="AF62" s="8"/>
      <c r="AG62" s="14"/>
      <c r="AH62" s="22"/>
      <c r="AI62" s="282"/>
      <c r="AJ62" s="128" t="str">
        <f t="shared" si="674"/>
        <v>marketingexpenses</v>
      </c>
      <c r="AK62" s="128" t="str">
        <f t="shared" si="675"/>
        <v>Werbekosten</v>
      </c>
      <c r="AL62" s="60"/>
      <c r="AM62" s="63">
        <f t="shared" si="676"/>
        <v>0</v>
      </c>
      <c r="AN62" s="85"/>
      <c r="AO62" s="63">
        <f t="shared" si="676"/>
        <v>0</v>
      </c>
      <c r="AP62" s="85"/>
      <c r="AQ62" s="63">
        <f t="shared" si="676"/>
        <v>0</v>
      </c>
      <c r="AR62" s="85"/>
      <c r="AS62" s="63">
        <f t="shared" si="676"/>
        <v>0</v>
      </c>
      <c r="AT62" s="85"/>
      <c r="AU62" s="63">
        <f t="shared" si="676"/>
        <v>0</v>
      </c>
      <c r="AV62" s="85"/>
      <c r="AW62" s="63">
        <f t="shared" si="676"/>
        <v>0</v>
      </c>
      <c r="AX62" s="85"/>
      <c r="AY62" s="63">
        <f t="shared" si="676"/>
        <v>0</v>
      </c>
      <c r="AZ62" s="85"/>
      <c r="BA62" s="63">
        <f t="shared" si="676"/>
        <v>0</v>
      </c>
      <c r="BB62" s="85"/>
      <c r="BC62" s="63">
        <f t="shared" si="676"/>
        <v>0</v>
      </c>
      <c r="BD62" s="85"/>
      <c r="BE62" s="63">
        <f t="shared" si="676"/>
        <v>0</v>
      </c>
      <c r="BF62" s="85"/>
      <c r="BG62" s="63">
        <f t="shared" si="676"/>
        <v>0</v>
      </c>
      <c r="BH62" s="85"/>
      <c r="BI62" s="63">
        <f t="shared" si="676"/>
        <v>0</v>
      </c>
      <c r="BJ62" s="60">
        <f t="shared" si="677"/>
        <v>0</v>
      </c>
      <c r="BK62" s="63">
        <f t="shared" si="678"/>
        <v>0</v>
      </c>
      <c r="BL62" s="253"/>
      <c r="BM62" s="17"/>
      <c r="BN62" s="14"/>
      <c r="BO62" s="8"/>
      <c r="BP62" s="14"/>
      <c r="BQ62" s="22"/>
      <c r="BR62" s="282"/>
      <c r="BS62" s="128" t="str">
        <f t="shared" si="679"/>
        <v>marketingexpenses</v>
      </c>
      <c r="BT62" s="128" t="str">
        <f t="shared" si="680"/>
        <v>Werbekosten</v>
      </c>
      <c r="BU62" s="60"/>
      <c r="BV62" s="63">
        <f t="shared" si="681"/>
        <v>0</v>
      </c>
      <c r="BW62" s="85"/>
      <c r="BX62" s="63">
        <f t="shared" si="681"/>
        <v>0</v>
      </c>
      <c r="BY62" s="85"/>
      <c r="BZ62" s="63">
        <f t="shared" si="681"/>
        <v>0</v>
      </c>
      <c r="CA62" s="85"/>
      <c r="CB62" s="63">
        <f t="shared" si="681"/>
        <v>0</v>
      </c>
      <c r="CC62" s="85"/>
      <c r="CD62" s="63">
        <f t="shared" si="681"/>
        <v>0</v>
      </c>
      <c r="CE62" s="85"/>
      <c r="CF62" s="63">
        <f t="shared" si="681"/>
        <v>0</v>
      </c>
      <c r="CG62" s="85"/>
      <c r="CH62" s="63">
        <f t="shared" si="681"/>
        <v>0</v>
      </c>
      <c r="CI62" s="85"/>
      <c r="CJ62" s="63">
        <f t="shared" si="681"/>
        <v>0</v>
      </c>
      <c r="CK62" s="85"/>
      <c r="CL62" s="63">
        <f t="shared" si="681"/>
        <v>0</v>
      </c>
      <c r="CM62" s="85"/>
      <c r="CN62" s="63">
        <f t="shared" si="681"/>
        <v>0</v>
      </c>
      <c r="CO62" s="85"/>
      <c r="CP62" s="63">
        <f t="shared" si="681"/>
        <v>0</v>
      </c>
      <c r="CQ62" s="85"/>
      <c r="CR62" s="63">
        <f t="shared" si="681"/>
        <v>0</v>
      </c>
      <c r="CS62" s="60">
        <f t="shared" si="682"/>
        <v>0</v>
      </c>
      <c r="CT62" s="63">
        <f t="shared" si="683"/>
        <v>0</v>
      </c>
      <c r="CU62" s="253"/>
      <c r="CV62" s="17"/>
      <c r="CW62" s="14"/>
      <c r="CX62" s="8"/>
      <c r="CY62" s="14"/>
      <c r="CZ62" s="22"/>
      <c r="DA62" s="282"/>
      <c r="DB62" s="128" t="str">
        <f t="shared" si="684"/>
        <v>marketingexpenses</v>
      </c>
      <c r="DC62" s="128" t="str">
        <f t="shared" si="685"/>
        <v>Werbekosten</v>
      </c>
      <c r="DD62" s="60"/>
      <c r="DE62" s="63">
        <f t="shared" si="686"/>
        <v>0</v>
      </c>
      <c r="DF62" s="85"/>
      <c r="DG62" s="63">
        <f t="shared" si="686"/>
        <v>0</v>
      </c>
      <c r="DH62" s="85"/>
      <c r="DI62" s="63">
        <f t="shared" si="686"/>
        <v>0</v>
      </c>
      <c r="DJ62" s="85"/>
      <c r="DK62" s="63">
        <f t="shared" si="686"/>
        <v>0</v>
      </c>
      <c r="DL62" s="85"/>
      <c r="DM62" s="63">
        <f t="shared" si="686"/>
        <v>0</v>
      </c>
      <c r="DN62" s="85"/>
      <c r="DO62" s="63">
        <f t="shared" si="686"/>
        <v>0</v>
      </c>
      <c r="DP62" s="85"/>
      <c r="DQ62" s="63">
        <f t="shared" si="686"/>
        <v>0</v>
      </c>
      <c r="DR62" s="85"/>
      <c r="DS62" s="63">
        <f t="shared" si="686"/>
        <v>0</v>
      </c>
      <c r="DT62" s="85"/>
      <c r="DU62" s="63">
        <f t="shared" si="686"/>
        <v>0</v>
      </c>
      <c r="DV62" s="85"/>
      <c r="DW62" s="63">
        <f t="shared" si="686"/>
        <v>0</v>
      </c>
      <c r="DX62" s="85"/>
      <c r="DY62" s="63">
        <f t="shared" si="686"/>
        <v>0</v>
      </c>
      <c r="DZ62" s="85"/>
      <c r="EA62" s="63">
        <f t="shared" si="686"/>
        <v>0</v>
      </c>
      <c r="EB62" s="60">
        <f t="shared" si="687"/>
        <v>0</v>
      </c>
      <c r="EC62" s="63">
        <f t="shared" si="688"/>
        <v>0</v>
      </c>
      <c r="ED62" s="253"/>
      <c r="EE62" s="17"/>
      <c r="EF62" s="14"/>
      <c r="EG62" s="8"/>
      <c r="EH62" s="14"/>
      <c r="EI62" s="22"/>
      <c r="EJ62" s="282"/>
      <c r="EK62" s="128" t="str">
        <f t="shared" si="689"/>
        <v>marketingexpenses</v>
      </c>
      <c r="EL62" s="128" t="str">
        <f t="shared" si="690"/>
        <v>Werbekosten</v>
      </c>
      <c r="EM62" s="60"/>
      <c r="EN62" s="63">
        <f t="shared" si="691"/>
        <v>0</v>
      </c>
      <c r="EO62" s="85"/>
      <c r="EP62" s="63">
        <f t="shared" si="691"/>
        <v>0</v>
      </c>
      <c r="EQ62" s="85"/>
      <c r="ER62" s="63">
        <f t="shared" si="691"/>
        <v>0</v>
      </c>
      <c r="ES62" s="85"/>
      <c r="ET62" s="63">
        <f t="shared" si="691"/>
        <v>0</v>
      </c>
      <c r="EU62" s="85"/>
      <c r="EV62" s="63">
        <f t="shared" si="691"/>
        <v>0</v>
      </c>
      <c r="EW62" s="85"/>
      <c r="EX62" s="63">
        <f t="shared" si="691"/>
        <v>0</v>
      </c>
      <c r="EY62" s="85"/>
      <c r="EZ62" s="63">
        <f t="shared" si="691"/>
        <v>0</v>
      </c>
      <c r="FA62" s="85"/>
      <c r="FB62" s="63">
        <f t="shared" si="691"/>
        <v>0</v>
      </c>
      <c r="FC62" s="85"/>
      <c r="FD62" s="63">
        <f t="shared" si="691"/>
        <v>0</v>
      </c>
      <c r="FE62" s="85"/>
      <c r="FF62" s="63">
        <f t="shared" si="691"/>
        <v>0</v>
      </c>
      <c r="FG62" s="85"/>
      <c r="FH62" s="63">
        <f t="shared" si="691"/>
        <v>0</v>
      </c>
      <c r="FI62" s="85"/>
      <c r="FJ62" s="63">
        <f t="shared" si="691"/>
        <v>0</v>
      </c>
      <c r="FK62" s="60">
        <f t="shared" si="692"/>
        <v>0</v>
      </c>
      <c r="FL62" s="63">
        <f t="shared" si="693"/>
        <v>0</v>
      </c>
      <c r="FM62" s="253"/>
      <c r="FN62" s="17"/>
      <c r="FO62" s="14"/>
      <c r="FP62" s="8"/>
      <c r="FQ62" s="14"/>
      <c r="FR62" s="22"/>
      <c r="FS62" s="282"/>
    </row>
    <row r="63" spans="1:175" hidden="1" outlineLevel="1" x14ac:dyDescent="0.2">
      <c r="A63" s="384" t="s">
        <v>476</v>
      </c>
      <c r="B63" s="384" t="s">
        <v>475</v>
      </c>
      <c r="C63" s="60"/>
      <c r="D63" s="63">
        <f t="shared" si="672"/>
        <v>0</v>
      </c>
      <c r="E63" s="85"/>
      <c r="F63" s="63">
        <f t="shared" si="672"/>
        <v>0</v>
      </c>
      <c r="G63" s="85"/>
      <c r="H63" s="63">
        <f t="shared" si="672"/>
        <v>0</v>
      </c>
      <c r="I63" s="85"/>
      <c r="J63" s="63">
        <f t="shared" si="672"/>
        <v>0</v>
      </c>
      <c r="K63" s="85"/>
      <c r="L63" s="63">
        <f t="shared" si="672"/>
        <v>0</v>
      </c>
      <c r="M63" s="85"/>
      <c r="N63" s="63">
        <f t="shared" si="672"/>
        <v>0</v>
      </c>
      <c r="O63" s="85"/>
      <c r="P63" s="63">
        <f t="shared" si="672"/>
        <v>0</v>
      </c>
      <c r="Q63" s="85"/>
      <c r="R63" s="63">
        <f t="shared" si="672"/>
        <v>0</v>
      </c>
      <c r="S63" s="85"/>
      <c r="T63" s="63">
        <f t="shared" si="672"/>
        <v>0</v>
      </c>
      <c r="U63" s="85"/>
      <c r="V63" s="63">
        <f t="shared" si="672"/>
        <v>0</v>
      </c>
      <c r="W63" s="85"/>
      <c r="X63" s="63">
        <f t="shared" si="672"/>
        <v>0</v>
      </c>
      <c r="Y63" s="85"/>
      <c r="Z63" s="63">
        <f t="shared" si="672"/>
        <v>0</v>
      </c>
      <c r="AA63" s="60">
        <f t="shared" si="618"/>
        <v>0</v>
      </c>
      <c r="AB63" s="63">
        <f t="shared" si="673"/>
        <v>0</v>
      </c>
      <c r="AC63" s="253"/>
      <c r="AD63" s="17"/>
      <c r="AE63" s="14"/>
      <c r="AF63" s="10"/>
      <c r="AG63" s="14"/>
      <c r="AH63" s="22"/>
      <c r="AI63" s="282"/>
      <c r="AJ63" s="128" t="str">
        <f t="shared" si="674"/>
        <v>communication expenses</v>
      </c>
      <c r="AK63" s="128" t="str">
        <f t="shared" si="675"/>
        <v>Telekommikationskosten</v>
      </c>
      <c r="AL63" s="60"/>
      <c r="AM63" s="63">
        <f t="shared" si="676"/>
        <v>0</v>
      </c>
      <c r="AN63" s="85"/>
      <c r="AO63" s="63">
        <f t="shared" si="676"/>
        <v>0</v>
      </c>
      <c r="AP63" s="85"/>
      <c r="AQ63" s="63">
        <f t="shared" si="676"/>
        <v>0</v>
      </c>
      <c r="AR63" s="85"/>
      <c r="AS63" s="63">
        <f t="shared" si="676"/>
        <v>0</v>
      </c>
      <c r="AT63" s="85"/>
      <c r="AU63" s="63">
        <f t="shared" si="676"/>
        <v>0</v>
      </c>
      <c r="AV63" s="85"/>
      <c r="AW63" s="63">
        <f t="shared" si="676"/>
        <v>0</v>
      </c>
      <c r="AX63" s="85"/>
      <c r="AY63" s="63">
        <f t="shared" si="676"/>
        <v>0</v>
      </c>
      <c r="AZ63" s="85"/>
      <c r="BA63" s="63">
        <f t="shared" si="676"/>
        <v>0</v>
      </c>
      <c r="BB63" s="85"/>
      <c r="BC63" s="63">
        <f t="shared" si="676"/>
        <v>0</v>
      </c>
      <c r="BD63" s="85"/>
      <c r="BE63" s="63">
        <f t="shared" si="676"/>
        <v>0</v>
      </c>
      <c r="BF63" s="85"/>
      <c r="BG63" s="63">
        <f t="shared" si="676"/>
        <v>0</v>
      </c>
      <c r="BH63" s="85"/>
      <c r="BI63" s="63">
        <f t="shared" si="676"/>
        <v>0</v>
      </c>
      <c r="BJ63" s="60">
        <f t="shared" si="677"/>
        <v>0</v>
      </c>
      <c r="BK63" s="63">
        <f t="shared" si="678"/>
        <v>0</v>
      </c>
      <c r="BL63" s="253"/>
      <c r="BM63" s="17"/>
      <c r="BN63" s="14"/>
      <c r="BO63" s="10"/>
      <c r="BP63" s="14"/>
      <c r="BQ63" s="22"/>
      <c r="BR63" s="282"/>
      <c r="BS63" s="128" t="str">
        <f t="shared" si="679"/>
        <v>communication expenses</v>
      </c>
      <c r="BT63" s="128" t="str">
        <f t="shared" si="680"/>
        <v>Telekommikationskosten</v>
      </c>
      <c r="BU63" s="60"/>
      <c r="BV63" s="63">
        <f t="shared" si="681"/>
        <v>0</v>
      </c>
      <c r="BW63" s="85"/>
      <c r="BX63" s="63">
        <f t="shared" si="681"/>
        <v>0</v>
      </c>
      <c r="BY63" s="85"/>
      <c r="BZ63" s="63">
        <f t="shared" si="681"/>
        <v>0</v>
      </c>
      <c r="CA63" s="85"/>
      <c r="CB63" s="63">
        <f t="shared" si="681"/>
        <v>0</v>
      </c>
      <c r="CC63" s="85"/>
      <c r="CD63" s="63">
        <f t="shared" si="681"/>
        <v>0</v>
      </c>
      <c r="CE63" s="85"/>
      <c r="CF63" s="63">
        <f t="shared" si="681"/>
        <v>0</v>
      </c>
      <c r="CG63" s="85"/>
      <c r="CH63" s="63">
        <f t="shared" si="681"/>
        <v>0</v>
      </c>
      <c r="CI63" s="85"/>
      <c r="CJ63" s="63">
        <f t="shared" si="681"/>
        <v>0</v>
      </c>
      <c r="CK63" s="85"/>
      <c r="CL63" s="63">
        <f t="shared" si="681"/>
        <v>0</v>
      </c>
      <c r="CM63" s="85"/>
      <c r="CN63" s="63">
        <f t="shared" si="681"/>
        <v>0</v>
      </c>
      <c r="CO63" s="85"/>
      <c r="CP63" s="63">
        <f t="shared" si="681"/>
        <v>0</v>
      </c>
      <c r="CQ63" s="85"/>
      <c r="CR63" s="63">
        <f t="shared" si="681"/>
        <v>0</v>
      </c>
      <c r="CS63" s="60">
        <f t="shared" si="682"/>
        <v>0</v>
      </c>
      <c r="CT63" s="63">
        <f t="shared" si="683"/>
        <v>0</v>
      </c>
      <c r="CU63" s="253"/>
      <c r="CV63" s="17"/>
      <c r="CW63" s="14"/>
      <c r="CX63" s="10"/>
      <c r="CY63" s="14"/>
      <c r="CZ63" s="22"/>
      <c r="DA63" s="282"/>
      <c r="DB63" s="128" t="str">
        <f t="shared" si="684"/>
        <v>communication expenses</v>
      </c>
      <c r="DC63" s="128" t="str">
        <f t="shared" si="685"/>
        <v>Telekommikationskosten</v>
      </c>
      <c r="DD63" s="60"/>
      <c r="DE63" s="63">
        <f t="shared" si="686"/>
        <v>0</v>
      </c>
      <c r="DF63" s="85"/>
      <c r="DG63" s="63">
        <f t="shared" si="686"/>
        <v>0</v>
      </c>
      <c r="DH63" s="85"/>
      <c r="DI63" s="63">
        <f t="shared" si="686"/>
        <v>0</v>
      </c>
      <c r="DJ63" s="85"/>
      <c r="DK63" s="63">
        <f t="shared" si="686"/>
        <v>0</v>
      </c>
      <c r="DL63" s="85"/>
      <c r="DM63" s="63">
        <f t="shared" si="686"/>
        <v>0</v>
      </c>
      <c r="DN63" s="85"/>
      <c r="DO63" s="63">
        <f t="shared" si="686"/>
        <v>0</v>
      </c>
      <c r="DP63" s="85"/>
      <c r="DQ63" s="63">
        <f t="shared" si="686"/>
        <v>0</v>
      </c>
      <c r="DR63" s="85"/>
      <c r="DS63" s="63">
        <f t="shared" si="686"/>
        <v>0</v>
      </c>
      <c r="DT63" s="85"/>
      <c r="DU63" s="63">
        <f t="shared" si="686"/>
        <v>0</v>
      </c>
      <c r="DV63" s="85"/>
      <c r="DW63" s="63">
        <f t="shared" si="686"/>
        <v>0</v>
      </c>
      <c r="DX63" s="85"/>
      <c r="DY63" s="63">
        <f t="shared" si="686"/>
        <v>0</v>
      </c>
      <c r="DZ63" s="85"/>
      <c r="EA63" s="63">
        <f t="shared" si="686"/>
        <v>0</v>
      </c>
      <c r="EB63" s="60">
        <f t="shared" si="687"/>
        <v>0</v>
      </c>
      <c r="EC63" s="63">
        <f t="shared" si="688"/>
        <v>0</v>
      </c>
      <c r="ED63" s="253"/>
      <c r="EE63" s="17"/>
      <c r="EF63" s="14"/>
      <c r="EG63" s="10"/>
      <c r="EH63" s="14"/>
      <c r="EI63" s="22"/>
      <c r="EJ63" s="282"/>
      <c r="EK63" s="128" t="str">
        <f t="shared" si="689"/>
        <v>communication expenses</v>
      </c>
      <c r="EL63" s="128" t="str">
        <f t="shared" si="690"/>
        <v>Telekommikationskosten</v>
      </c>
      <c r="EM63" s="60"/>
      <c r="EN63" s="63">
        <f t="shared" si="691"/>
        <v>0</v>
      </c>
      <c r="EO63" s="85"/>
      <c r="EP63" s="63">
        <f t="shared" si="691"/>
        <v>0</v>
      </c>
      <c r="EQ63" s="85"/>
      <c r="ER63" s="63">
        <f t="shared" si="691"/>
        <v>0</v>
      </c>
      <c r="ES63" s="85"/>
      <c r="ET63" s="63">
        <f t="shared" si="691"/>
        <v>0</v>
      </c>
      <c r="EU63" s="85"/>
      <c r="EV63" s="63">
        <f t="shared" si="691"/>
        <v>0</v>
      </c>
      <c r="EW63" s="85"/>
      <c r="EX63" s="63">
        <f t="shared" si="691"/>
        <v>0</v>
      </c>
      <c r="EY63" s="85"/>
      <c r="EZ63" s="63">
        <f t="shared" si="691"/>
        <v>0</v>
      </c>
      <c r="FA63" s="85"/>
      <c r="FB63" s="63">
        <f t="shared" si="691"/>
        <v>0</v>
      </c>
      <c r="FC63" s="85"/>
      <c r="FD63" s="63">
        <f t="shared" si="691"/>
        <v>0</v>
      </c>
      <c r="FE63" s="85"/>
      <c r="FF63" s="63">
        <f t="shared" si="691"/>
        <v>0</v>
      </c>
      <c r="FG63" s="85"/>
      <c r="FH63" s="63">
        <f t="shared" si="691"/>
        <v>0</v>
      </c>
      <c r="FI63" s="85"/>
      <c r="FJ63" s="63">
        <f t="shared" si="691"/>
        <v>0</v>
      </c>
      <c r="FK63" s="60">
        <f t="shared" si="692"/>
        <v>0</v>
      </c>
      <c r="FL63" s="63">
        <f t="shared" si="693"/>
        <v>0</v>
      </c>
      <c r="FM63" s="253"/>
      <c r="FN63" s="17"/>
      <c r="FO63" s="14"/>
      <c r="FP63" s="10"/>
      <c r="FQ63" s="14"/>
      <c r="FR63" s="22"/>
      <c r="FS63" s="282"/>
    </row>
    <row r="64" spans="1:175" hidden="1" outlineLevel="1" x14ac:dyDescent="0.2">
      <c r="A64" s="384" t="s">
        <v>478</v>
      </c>
      <c r="B64" s="384" t="s">
        <v>477</v>
      </c>
      <c r="C64" s="60"/>
      <c r="D64" s="63">
        <f t="shared" si="672"/>
        <v>0</v>
      </c>
      <c r="E64" s="85"/>
      <c r="F64" s="63">
        <f t="shared" si="672"/>
        <v>0</v>
      </c>
      <c r="G64" s="85"/>
      <c r="H64" s="63">
        <f t="shared" si="672"/>
        <v>0</v>
      </c>
      <c r="I64" s="85"/>
      <c r="J64" s="63">
        <f t="shared" si="672"/>
        <v>0</v>
      </c>
      <c r="K64" s="85"/>
      <c r="L64" s="63">
        <f t="shared" si="672"/>
        <v>0</v>
      </c>
      <c r="M64" s="85"/>
      <c r="N64" s="63">
        <f t="shared" si="672"/>
        <v>0</v>
      </c>
      <c r="O64" s="85"/>
      <c r="P64" s="63">
        <f t="shared" si="672"/>
        <v>0</v>
      </c>
      <c r="Q64" s="85"/>
      <c r="R64" s="63">
        <f t="shared" si="672"/>
        <v>0</v>
      </c>
      <c r="S64" s="85"/>
      <c r="T64" s="63">
        <f t="shared" si="672"/>
        <v>0</v>
      </c>
      <c r="U64" s="85"/>
      <c r="V64" s="63">
        <f t="shared" si="672"/>
        <v>0</v>
      </c>
      <c r="W64" s="85"/>
      <c r="X64" s="63">
        <f t="shared" si="672"/>
        <v>0</v>
      </c>
      <c r="Y64" s="85"/>
      <c r="Z64" s="63">
        <f t="shared" si="672"/>
        <v>0</v>
      </c>
      <c r="AA64" s="60">
        <f t="shared" si="618"/>
        <v>0</v>
      </c>
      <c r="AB64" s="63">
        <f t="shared" si="673"/>
        <v>0</v>
      </c>
      <c r="AC64" s="253"/>
      <c r="AD64" s="17"/>
      <c r="AE64" s="14"/>
      <c r="AF64" s="10"/>
      <c r="AG64" s="14"/>
      <c r="AH64" s="22"/>
      <c r="AI64" s="282"/>
      <c r="AJ64" s="128" t="str">
        <f t="shared" si="674"/>
        <v>consulting fees</v>
      </c>
      <c r="AK64" s="128" t="str">
        <f t="shared" si="675"/>
        <v>Beratungskosten</v>
      </c>
      <c r="AL64" s="60"/>
      <c r="AM64" s="63">
        <f t="shared" si="676"/>
        <v>0</v>
      </c>
      <c r="AN64" s="85"/>
      <c r="AO64" s="63">
        <f t="shared" si="676"/>
        <v>0</v>
      </c>
      <c r="AP64" s="85"/>
      <c r="AQ64" s="63">
        <f t="shared" si="676"/>
        <v>0</v>
      </c>
      <c r="AR64" s="85"/>
      <c r="AS64" s="63">
        <f t="shared" si="676"/>
        <v>0</v>
      </c>
      <c r="AT64" s="85"/>
      <c r="AU64" s="63">
        <f t="shared" si="676"/>
        <v>0</v>
      </c>
      <c r="AV64" s="85"/>
      <c r="AW64" s="63">
        <f t="shared" si="676"/>
        <v>0</v>
      </c>
      <c r="AX64" s="85"/>
      <c r="AY64" s="63">
        <f t="shared" si="676"/>
        <v>0</v>
      </c>
      <c r="AZ64" s="85"/>
      <c r="BA64" s="63">
        <f t="shared" si="676"/>
        <v>0</v>
      </c>
      <c r="BB64" s="85"/>
      <c r="BC64" s="63">
        <f t="shared" si="676"/>
        <v>0</v>
      </c>
      <c r="BD64" s="85"/>
      <c r="BE64" s="63">
        <f t="shared" si="676"/>
        <v>0</v>
      </c>
      <c r="BF64" s="85"/>
      <c r="BG64" s="63">
        <f t="shared" si="676"/>
        <v>0</v>
      </c>
      <c r="BH64" s="85"/>
      <c r="BI64" s="63">
        <f t="shared" si="676"/>
        <v>0</v>
      </c>
      <c r="BJ64" s="60">
        <f t="shared" si="677"/>
        <v>0</v>
      </c>
      <c r="BK64" s="63">
        <f t="shared" si="678"/>
        <v>0</v>
      </c>
      <c r="BL64" s="253"/>
      <c r="BM64" s="17"/>
      <c r="BN64" s="14"/>
      <c r="BO64" s="10"/>
      <c r="BP64" s="14"/>
      <c r="BQ64" s="22"/>
      <c r="BR64" s="282"/>
      <c r="BS64" s="128" t="str">
        <f t="shared" si="679"/>
        <v>consulting fees</v>
      </c>
      <c r="BT64" s="128" t="str">
        <f t="shared" si="680"/>
        <v>Beratungskosten</v>
      </c>
      <c r="BU64" s="60"/>
      <c r="BV64" s="63">
        <f t="shared" si="681"/>
        <v>0</v>
      </c>
      <c r="BW64" s="85"/>
      <c r="BX64" s="63">
        <f t="shared" si="681"/>
        <v>0</v>
      </c>
      <c r="BY64" s="85"/>
      <c r="BZ64" s="63">
        <f t="shared" si="681"/>
        <v>0</v>
      </c>
      <c r="CA64" s="85"/>
      <c r="CB64" s="63">
        <f t="shared" si="681"/>
        <v>0</v>
      </c>
      <c r="CC64" s="85"/>
      <c r="CD64" s="63">
        <f t="shared" si="681"/>
        <v>0</v>
      </c>
      <c r="CE64" s="85"/>
      <c r="CF64" s="63">
        <f t="shared" si="681"/>
        <v>0</v>
      </c>
      <c r="CG64" s="85"/>
      <c r="CH64" s="63">
        <f t="shared" si="681"/>
        <v>0</v>
      </c>
      <c r="CI64" s="85"/>
      <c r="CJ64" s="63">
        <f t="shared" si="681"/>
        <v>0</v>
      </c>
      <c r="CK64" s="85"/>
      <c r="CL64" s="63">
        <f t="shared" si="681"/>
        <v>0</v>
      </c>
      <c r="CM64" s="85"/>
      <c r="CN64" s="63">
        <f t="shared" si="681"/>
        <v>0</v>
      </c>
      <c r="CO64" s="85"/>
      <c r="CP64" s="63">
        <f t="shared" si="681"/>
        <v>0</v>
      </c>
      <c r="CQ64" s="85"/>
      <c r="CR64" s="63">
        <f t="shared" si="681"/>
        <v>0</v>
      </c>
      <c r="CS64" s="60">
        <f t="shared" si="682"/>
        <v>0</v>
      </c>
      <c r="CT64" s="63">
        <f t="shared" si="683"/>
        <v>0</v>
      </c>
      <c r="CU64" s="253"/>
      <c r="CV64" s="17"/>
      <c r="CW64" s="14"/>
      <c r="CX64" s="10"/>
      <c r="CY64" s="14"/>
      <c r="CZ64" s="22"/>
      <c r="DA64" s="282"/>
      <c r="DB64" s="128" t="str">
        <f t="shared" si="684"/>
        <v>consulting fees</v>
      </c>
      <c r="DC64" s="128" t="str">
        <f t="shared" si="685"/>
        <v>Beratungskosten</v>
      </c>
      <c r="DD64" s="60"/>
      <c r="DE64" s="63">
        <f t="shared" si="686"/>
        <v>0</v>
      </c>
      <c r="DF64" s="85"/>
      <c r="DG64" s="63">
        <f t="shared" si="686"/>
        <v>0</v>
      </c>
      <c r="DH64" s="85"/>
      <c r="DI64" s="63">
        <f t="shared" si="686"/>
        <v>0</v>
      </c>
      <c r="DJ64" s="85"/>
      <c r="DK64" s="63">
        <f t="shared" si="686"/>
        <v>0</v>
      </c>
      <c r="DL64" s="85"/>
      <c r="DM64" s="63">
        <f t="shared" si="686"/>
        <v>0</v>
      </c>
      <c r="DN64" s="85"/>
      <c r="DO64" s="63">
        <f t="shared" si="686"/>
        <v>0</v>
      </c>
      <c r="DP64" s="85"/>
      <c r="DQ64" s="63">
        <f t="shared" si="686"/>
        <v>0</v>
      </c>
      <c r="DR64" s="85"/>
      <c r="DS64" s="63">
        <f t="shared" si="686"/>
        <v>0</v>
      </c>
      <c r="DT64" s="85"/>
      <c r="DU64" s="63">
        <f t="shared" si="686"/>
        <v>0</v>
      </c>
      <c r="DV64" s="85"/>
      <c r="DW64" s="63">
        <f t="shared" si="686"/>
        <v>0</v>
      </c>
      <c r="DX64" s="85"/>
      <c r="DY64" s="63">
        <f t="shared" si="686"/>
        <v>0</v>
      </c>
      <c r="DZ64" s="85"/>
      <c r="EA64" s="63">
        <f t="shared" si="686"/>
        <v>0</v>
      </c>
      <c r="EB64" s="60">
        <f t="shared" si="687"/>
        <v>0</v>
      </c>
      <c r="EC64" s="63">
        <f t="shared" si="688"/>
        <v>0</v>
      </c>
      <c r="ED64" s="253"/>
      <c r="EE64" s="17"/>
      <c r="EF64" s="14"/>
      <c r="EG64" s="10"/>
      <c r="EH64" s="14"/>
      <c r="EI64" s="22"/>
      <c r="EJ64" s="282"/>
      <c r="EK64" s="128" t="str">
        <f t="shared" si="689"/>
        <v>consulting fees</v>
      </c>
      <c r="EL64" s="128" t="str">
        <f t="shared" si="690"/>
        <v>Beratungskosten</v>
      </c>
      <c r="EM64" s="60"/>
      <c r="EN64" s="63">
        <f t="shared" si="691"/>
        <v>0</v>
      </c>
      <c r="EO64" s="85"/>
      <c r="EP64" s="63">
        <f t="shared" si="691"/>
        <v>0</v>
      </c>
      <c r="EQ64" s="85"/>
      <c r="ER64" s="63">
        <f t="shared" si="691"/>
        <v>0</v>
      </c>
      <c r="ES64" s="85"/>
      <c r="ET64" s="63">
        <f t="shared" si="691"/>
        <v>0</v>
      </c>
      <c r="EU64" s="85"/>
      <c r="EV64" s="63">
        <f t="shared" si="691"/>
        <v>0</v>
      </c>
      <c r="EW64" s="85"/>
      <c r="EX64" s="63">
        <f t="shared" si="691"/>
        <v>0</v>
      </c>
      <c r="EY64" s="85"/>
      <c r="EZ64" s="63">
        <f t="shared" si="691"/>
        <v>0</v>
      </c>
      <c r="FA64" s="85"/>
      <c r="FB64" s="63">
        <f t="shared" si="691"/>
        <v>0</v>
      </c>
      <c r="FC64" s="85"/>
      <c r="FD64" s="63">
        <f t="shared" si="691"/>
        <v>0</v>
      </c>
      <c r="FE64" s="85"/>
      <c r="FF64" s="63">
        <f t="shared" si="691"/>
        <v>0</v>
      </c>
      <c r="FG64" s="85"/>
      <c r="FH64" s="63">
        <f t="shared" si="691"/>
        <v>0</v>
      </c>
      <c r="FI64" s="85"/>
      <c r="FJ64" s="63">
        <f t="shared" si="691"/>
        <v>0</v>
      </c>
      <c r="FK64" s="60">
        <f t="shared" si="692"/>
        <v>0</v>
      </c>
      <c r="FL64" s="63">
        <f t="shared" si="693"/>
        <v>0</v>
      </c>
      <c r="FM64" s="253"/>
      <c r="FN64" s="17"/>
      <c r="FO64" s="14"/>
      <c r="FP64" s="10"/>
      <c r="FQ64" s="14"/>
      <c r="FR64" s="22"/>
      <c r="FS64" s="282"/>
    </row>
    <row r="65" spans="1:175" hidden="1" outlineLevel="1" x14ac:dyDescent="0.2">
      <c r="A65" s="384" t="s">
        <v>480</v>
      </c>
      <c r="B65" s="384" t="s">
        <v>479</v>
      </c>
      <c r="C65" s="60"/>
      <c r="D65" s="63">
        <f t="shared" si="672"/>
        <v>0</v>
      </c>
      <c r="E65" s="85"/>
      <c r="F65" s="63">
        <f t="shared" si="672"/>
        <v>0</v>
      </c>
      <c r="G65" s="85"/>
      <c r="H65" s="63">
        <f t="shared" si="672"/>
        <v>0</v>
      </c>
      <c r="I65" s="85"/>
      <c r="J65" s="63">
        <f t="shared" si="672"/>
        <v>0</v>
      </c>
      <c r="K65" s="85"/>
      <c r="L65" s="63">
        <f t="shared" si="672"/>
        <v>0</v>
      </c>
      <c r="M65" s="85"/>
      <c r="N65" s="63">
        <f t="shared" si="672"/>
        <v>0</v>
      </c>
      <c r="O65" s="85"/>
      <c r="P65" s="63">
        <f t="shared" si="672"/>
        <v>0</v>
      </c>
      <c r="Q65" s="85"/>
      <c r="R65" s="63">
        <f t="shared" si="672"/>
        <v>0</v>
      </c>
      <c r="S65" s="85"/>
      <c r="T65" s="63">
        <f t="shared" si="672"/>
        <v>0</v>
      </c>
      <c r="U65" s="85"/>
      <c r="V65" s="63">
        <f t="shared" si="672"/>
        <v>0</v>
      </c>
      <c r="W65" s="85"/>
      <c r="X65" s="63">
        <f t="shared" si="672"/>
        <v>0</v>
      </c>
      <c r="Y65" s="85"/>
      <c r="Z65" s="63">
        <f t="shared" si="672"/>
        <v>0</v>
      </c>
      <c r="AA65" s="60">
        <f t="shared" si="618"/>
        <v>0</v>
      </c>
      <c r="AB65" s="63">
        <f t="shared" si="673"/>
        <v>0</v>
      </c>
      <c r="AC65" s="253"/>
      <c r="AD65" s="17"/>
      <c r="AE65" s="14"/>
      <c r="AF65" s="10"/>
      <c r="AG65" s="14"/>
      <c r="AH65" s="22"/>
      <c r="AI65" s="282"/>
      <c r="AJ65" s="128" t="str">
        <f t="shared" si="674"/>
        <v>accounting + audit fees</v>
      </c>
      <c r="AK65" s="128" t="str">
        <f t="shared" si="675"/>
        <v>Buchhaltung + Jahresabschluß</v>
      </c>
      <c r="AL65" s="60"/>
      <c r="AM65" s="63">
        <f t="shared" si="676"/>
        <v>0</v>
      </c>
      <c r="AN65" s="85"/>
      <c r="AO65" s="63">
        <f t="shared" si="676"/>
        <v>0</v>
      </c>
      <c r="AP65" s="85"/>
      <c r="AQ65" s="63">
        <f t="shared" si="676"/>
        <v>0</v>
      </c>
      <c r="AR65" s="85"/>
      <c r="AS65" s="63">
        <f t="shared" si="676"/>
        <v>0</v>
      </c>
      <c r="AT65" s="85"/>
      <c r="AU65" s="63">
        <f t="shared" si="676"/>
        <v>0</v>
      </c>
      <c r="AV65" s="85"/>
      <c r="AW65" s="63">
        <f t="shared" si="676"/>
        <v>0</v>
      </c>
      <c r="AX65" s="85"/>
      <c r="AY65" s="63">
        <f t="shared" si="676"/>
        <v>0</v>
      </c>
      <c r="AZ65" s="85"/>
      <c r="BA65" s="63">
        <f t="shared" si="676"/>
        <v>0</v>
      </c>
      <c r="BB65" s="85"/>
      <c r="BC65" s="63">
        <f t="shared" si="676"/>
        <v>0</v>
      </c>
      <c r="BD65" s="85"/>
      <c r="BE65" s="63">
        <f t="shared" si="676"/>
        <v>0</v>
      </c>
      <c r="BF65" s="85"/>
      <c r="BG65" s="63">
        <f t="shared" si="676"/>
        <v>0</v>
      </c>
      <c r="BH65" s="85"/>
      <c r="BI65" s="63">
        <f t="shared" si="676"/>
        <v>0</v>
      </c>
      <c r="BJ65" s="60">
        <f t="shared" si="677"/>
        <v>0</v>
      </c>
      <c r="BK65" s="63">
        <f t="shared" si="678"/>
        <v>0</v>
      </c>
      <c r="BL65" s="253"/>
      <c r="BM65" s="17"/>
      <c r="BN65" s="14"/>
      <c r="BO65" s="10"/>
      <c r="BP65" s="14"/>
      <c r="BQ65" s="22"/>
      <c r="BR65" s="282"/>
      <c r="BS65" s="128" t="str">
        <f t="shared" si="679"/>
        <v>accounting + audit fees</v>
      </c>
      <c r="BT65" s="128" t="str">
        <f t="shared" si="680"/>
        <v>Buchhaltung + Jahresabschluß</v>
      </c>
      <c r="BU65" s="60"/>
      <c r="BV65" s="63">
        <f t="shared" si="681"/>
        <v>0</v>
      </c>
      <c r="BW65" s="85"/>
      <c r="BX65" s="63">
        <f t="shared" si="681"/>
        <v>0</v>
      </c>
      <c r="BY65" s="85"/>
      <c r="BZ65" s="63">
        <f t="shared" si="681"/>
        <v>0</v>
      </c>
      <c r="CA65" s="85"/>
      <c r="CB65" s="63">
        <f t="shared" si="681"/>
        <v>0</v>
      </c>
      <c r="CC65" s="85"/>
      <c r="CD65" s="63">
        <f t="shared" si="681"/>
        <v>0</v>
      </c>
      <c r="CE65" s="85"/>
      <c r="CF65" s="63">
        <f t="shared" si="681"/>
        <v>0</v>
      </c>
      <c r="CG65" s="85"/>
      <c r="CH65" s="63">
        <f t="shared" si="681"/>
        <v>0</v>
      </c>
      <c r="CI65" s="85"/>
      <c r="CJ65" s="63">
        <f t="shared" si="681"/>
        <v>0</v>
      </c>
      <c r="CK65" s="85"/>
      <c r="CL65" s="63">
        <f t="shared" si="681"/>
        <v>0</v>
      </c>
      <c r="CM65" s="85"/>
      <c r="CN65" s="63">
        <f t="shared" si="681"/>
        <v>0</v>
      </c>
      <c r="CO65" s="85"/>
      <c r="CP65" s="63">
        <f t="shared" si="681"/>
        <v>0</v>
      </c>
      <c r="CQ65" s="85"/>
      <c r="CR65" s="63">
        <f t="shared" si="681"/>
        <v>0</v>
      </c>
      <c r="CS65" s="60">
        <f t="shared" si="682"/>
        <v>0</v>
      </c>
      <c r="CT65" s="63">
        <f t="shared" si="683"/>
        <v>0</v>
      </c>
      <c r="CU65" s="253"/>
      <c r="CV65" s="17"/>
      <c r="CW65" s="14"/>
      <c r="CX65" s="10"/>
      <c r="CY65" s="14"/>
      <c r="CZ65" s="22"/>
      <c r="DA65" s="282"/>
      <c r="DB65" s="128" t="str">
        <f t="shared" si="684"/>
        <v>accounting + audit fees</v>
      </c>
      <c r="DC65" s="128" t="str">
        <f t="shared" si="685"/>
        <v>Buchhaltung + Jahresabschluß</v>
      </c>
      <c r="DD65" s="60"/>
      <c r="DE65" s="63">
        <f t="shared" si="686"/>
        <v>0</v>
      </c>
      <c r="DF65" s="85"/>
      <c r="DG65" s="63">
        <f t="shared" si="686"/>
        <v>0</v>
      </c>
      <c r="DH65" s="85"/>
      <c r="DI65" s="63">
        <f t="shared" si="686"/>
        <v>0</v>
      </c>
      <c r="DJ65" s="85"/>
      <c r="DK65" s="63">
        <f t="shared" si="686"/>
        <v>0</v>
      </c>
      <c r="DL65" s="85"/>
      <c r="DM65" s="63">
        <f t="shared" si="686"/>
        <v>0</v>
      </c>
      <c r="DN65" s="85"/>
      <c r="DO65" s="63">
        <f t="shared" si="686"/>
        <v>0</v>
      </c>
      <c r="DP65" s="85"/>
      <c r="DQ65" s="63">
        <f t="shared" si="686"/>
        <v>0</v>
      </c>
      <c r="DR65" s="85"/>
      <c r="DS65" s="63">
        <f t="shared" si="686"/>
        <v>0</v>
      </c>
      <c r="DT65" s="85"/>
      <c r="DU65" s="63">
        <f t="shared" si="686"/>
        <v>0</v>
      </c>
      <c r="DV65" s="85"/>
      <c r="DW65" s="63">
        <f t="shared" si="686"/>
        <v>0</v>
      </c>
      <c r="DX65" s="85"/>
      <c r="DY65" s="63">
        <f t="shared" si="686"/>
        <v>0</v>
      </c>
      <c r="DZ65" s="85"/>
      <c r="EA65" s="63">
        <f t="shared" si="686"/>
        <v>0</v>
      </c>
      <c r="EB65" s="60">
        <f t="shared" si="687"/>
        <v>0</v>
      </c>
      <c r="EC65" s="63">
        <f t="shared" si="688"/>
        <v>0</v>
      </c>
      <c r="ED65" s="253"/>
      <c r="EE65" s="17"/>
      <c r="EF65" s="14"/>
      <c r="EG65" s="10"/>
      <c r="EH65" s="14"/>
      <c r="EI65" s="22"/>
      <c r="EJ65" s="282"/>
      <c r="EK65" s="128" t="str">
        <f t="shared" si="689"/>
        <v>accounting + audit fees</v>
      </c>
      <c r="EL65" s="128" t="str">
        <f t="shared" si="690"/>
        <v>Buchhaltung + Jahresabschluß</v>
      </c>
      <c r="EM65" s="60"/>
      <c r="EN65" s="63">
        <f t="shared" si="691"/>
        <v>0</v>
      </c>
      <c r="EO65" s="85"/>
      <c r="EP65" s="63">
        <f t="shared" si="691"/>
        <v>0</v>
      </c>
      <c r="EQ65" s="85"/>
      <c r="ER65" s="63">
        <f t="shared" si="691"/>
        <v>0</v>
      </c>
      <c r="ES65" s="85"/>
      <c r="ET65" s="63">
        <f t="shared" si="691"/>
        <v>0</v>
      </c>
      <c r="EU65" s="85"/>
      <c r="EV65" s="63">
        <f t="shared" si="691"/>
        <v>0</v>
      </c>
      <c r="EW65" s="85"/>
      <c r="EX65" s="63">
        <f t="shared" si="691"/>
        <v>0</v>
      </c>
      <c r="EY65" s="85"/>
      <c r="EZ65" s="63">
        <f t="shared" si="691"/>
        <v>0</v>
      </c>
      <c r="FA65" s="85"/>
      <c r="FB65" s="63">
        <f t="shared" si="691"/>
        <v>0</v>
      </c>
      <c r="FC65" s="85"/>
      <c r="FD65" s="63">
        <f t="shared" si="691"/>
        <v>0</v>
      </c>
      <c r="FE65" s="85"/>
      <c r="FF65" s="63">
        <f t="shared" si="691"/>
        <v>0</v>
      </c>
      <c r="FG65" s="85"/>
      <c r="FH65" s="63">
        <f t="shared" si="691"/>
        <v>0</v>
      </c>
      <c r="FI65" s="85"/>
      <c r="FJ65" s="63">
        <f t="shared" si="691"/>
        <v>0</v>
      </c>
      <c r="FK65" s="60">
        <f t="shared" si="692"/>
        <v>0</v>
      </c>
      <c r="FL65" s="63">
        <f t="shared" si="693"/>
        <v>0</v>
      </c>
      <c r="FM65" s="253"/>
      <c r="FN65" s="17"/>
      <c r="FO65" s="14"/>
      <c r="FP65" s="10"/>
      <c r="FQ65" s="14"/>
      <c r="FR65" s="22"/>
      <c r="FS65" s="282"/>
    </row>
    <row r="66" spans="1:175" hidden="1" outlineLevel="1" x14ac:dyDescent="0.2">
      <c r="A66" s="384" t="s">
        <v>10</v>
      </c>
      <c r="B66" s="384" t="s">
        <v>481</v>
      </c>
      <c r="C66" s="60"/>
      <c r="D66" s="63">
        <f t="shared" si="672"/>
        <v>0</v>
      </c>
      <c r="E66" s="85"/>
      <c r="F66" s="63">
        <f t="shared" si="672"/>
        <v>0</v>
      </c>
      <c r="G66" s="85"/>
      <c r="H66" s="63">
        <f t="shared" si="672"/>
        <v>0</v>
      </c>
      <c r="I66" s="85"/>
      <c r="J66" s="63">
        <f t="shared" si="672"/>
        <v>0</v>
      </c>
      <c r="K66" s="85"/>
      <c r="L66" s="63">
        <f t="shared" si="672"/>
        <v>0</v>
      </c>
      <c r="M66" s="85"/>
      <c r="N66" s="63">
        <f t="shared" si="672"/>
        <v>0</v>
      </c>
      <c r="O66" s="85"/>
      <c r="P66" s="63">
        <f t="shared" si="672"/>
        <v>0</v>
      </c>
      <c r="Q66" s="85"/>
      <c r="R66" s="63">
        <f t="shared" si="672"/>
        <v>0</v>
      </c>
      <c r="S66" s="85"/>
      <c r="T66" s="63">
        <f t="shared" si="672"/>
        <v>0</v>
      </c>
      <c r="U66" s="85"/>
      <c r="V66" s="63">
        <f t="shared" si="672"/>
        <v>0</v>
      </c>
      <c r="W66" s="85"/>
      <c r="X66" s="63">
        <f t="shared" si="672"/>
        <v>0</v>
      </c>
      <c r="Y66" s="85"/>
      <c r="Z66" s="63">
        <f t="shared" si="672"/>
        <v>0</v>
      </c>
      <c r="AA66" s="60">
        <f t="shared" si="618"/>
        <v>0</v>
      </c>
      <c r="AB66" s="63">
        <f t="shared" si="673"/>
        <v>0</v>
      </c>
      <c r="AC66" s="253"/>
      <c r="AD66" s="17"/>
      <c r="AE66" s="14"/>
      <c r="AF66" s="10"/>
      <c r="AG66" s="14"/>
      <c r="AH66" s="22"/>
      <c r="AI66" s="282"/>
      <c r="AJ66" s="128" t="str">
        <f t="shared" si="674"/>
        <v>other expenses</v>
      </c>
      <c r="AK66" s="128" t="str">
        <f t="shared" si="675"/>
        <v>Sonstige Kosten</v>
      </c>
      <c r="AL66" s="60"/>
      <c r="AM66" s="63">
        <f t="shared" si="676"/>
        <v>0</v>
      </c>
      <c r="AN66" s="85"/>
      <c r="AO66" s="63">
        <f t="shared" si="676"/>
        <v>0</v>
      </c>
      <c r="AP66" s="85"/>
      <c r="AQ66" s="63">
        <f t="shared" si="676"/>
        <v>0</v>
      </c>
      <c r="AR66" s="85"/>
      <c r="AS66" s="63">
        <f t="shared" si="676"/>
        <v>0</v>
      </c>
      <c r="AT66" s="85"/>
      <c r="AU66" s="63">
        <f t="shared" si="676"/>
        <v>0</v>
      </c>
      <c r="AV66" s="85"/>
      <c r="AW66" s="63">
        <f t="shared" si="676"/>
        <v>0</v>
      </c>
      <c r="AX66" s="85"/>
      <c r="AY66" s="63">
        <f t="shared" si="676"/>
        <v>0</v>
      </c>
      <c r="AZ66" s="85"/>
      <c r="BA66" s="63">
        <f t="shared" si="676"/>
        <v>0</v>
      </c>
      <c r="BB66" s="85"/>
      <c r="BC66" s="63">
        <f t="shared" si="676"/>
        <v>0</v>
      </c>
      <c r="BD66" s="85"/>
      <c r="BE66" s="63">
        <f t="shared" si="676"/>
        <v>0</v>
      </c>
      <c r="BF66" s="85"/>
      <c r="BG66" s="63">
        <f t="shared" si="676"/>
        <v>0</v>
      </c>
      <c r="BH66" s="85"/>
      <c r="BI66" s="63">
        <f t="shared" si="676"/>
        <v>0</v>
      </c>
      <c r="BJ66" s="60">
        <f t="shared" si="677"/>
        <v>0</v>
      </c>
      <c r="BK66" s="63">
        <f t="shared" si="678"/>
        <v>0</v>
      </c>
      <c r="BL66" s="253"/>
      <c r="BM66" s="17"/>
      <c r="BN66" s="14"/>
      <c r="BO66" s="10"/>
      <c r="BP66" s="14"/>
      <c r="BQ66" s="22"/>
      <c r="BR66" s="282"/>
      <c r="BS66" s="128" t="str">
        <f t="shared" si="679"/>
        <v>other expenses</v>
      </c>
      <c r="BT66" s="128" t="str">
        <f t="shared" si="680"/>
        <v>Sonstige Kosten</v>
      </c>
      <c r="BU66" s="60"/>
      <c r="BV66" s="63">
        <f t="shared" si="681"/>
        <v>0</v>
      </c>
      <c r="BW66" s="85"/>
      <c r="BX66" s="63">
        <f t="shared" si="681"/>
        <v>0</v>
      </c>
      <c r="BY66" s="85"/>
      <c r="BZ66" s="63">
        <f t="shared" si="681"/>
        <v>0</v>
      </c>
      <c r="CA66" s="85"/>
      <c r="CB66" s="63">
        <f t="shared" si="681"/>
        <v>0</v>
      </c>
      <c r="CC66" s="85"/>
      <c r="CD66" s="63">
        <f t="shared" si="681"/>
        <v>0</v>
      </c>
      <c r="CE66" s="85"/>
      <c r="CF66" s="63">
        <f t="shared" si="681"/>
        <v>0</v>
      </c>
      <c r="CG66" s="85"/>
      <c r="CH66" s="63">
        <f t="shared" si="681"/>
        <v>0</v>
      </c>
      <c r="CI66" s="85"/>
      <c r="CJ66" s="63">
        <f t="shared" si="681"/>
        <v>0</v>
      </c>
      <c r="CK66" s="85"/>
      <c r="CL66" s="63">
        <f t="shared" si="681"/>
        <v>0</v>
      </c>
      <c r="CM66" s="85"/>
      <c r="CN66" s="63">
        <f t="shared" si="681"/>
        <v>0</v>
      </c>
      <c r="CO66" s="85"/>
      <c r="CP66" s="63">
        <f t="shared" si="681"/>
        <v>0</v>
      </c>
      <c r="CQ66" s="85"/>
      <c r="CR66" s="63">
        <f t="shared" si="681"/>
        <v>0</v>
      </c>
      <c r="CS66" s="60">
        <f t="shared" si="682"/>
        <v>0</v>
      </c>
      <c r="CT66" s="63">
        <f t="shared" si="683"/>
        <v>0</v>
      </c>
      <c r="CU66" s="253"/>
      <c r="CV66" s="17"/>
      <c r="CW66" s="14"/>
      <c r="CX66" s="10"/>
      <c r="CY66" s="14"/>
      <c r="CZ66" s="22"/>
      <c r="DA66" s="282"/>
      <c r="DB66" s="128" t="str">
        <f t="shared" si="684"/>
        <v>other expenses</v>
      </c>
      <c r="DC66" s="128" t="str">
        <f t="shared" si="685"/>
        <v>Sonstige Kosten</v>
      </c>
      <c r="DD66" s="60"/>
      <c r="DE66" s="63">
        <f t="shared" si="686"/>
        <v>0</v>
      </c>
      <c r="DF66" s="85"/>
      <c r="DG66" s="63">
        <f t="shared" si="686"/>
        <v>0</v>
      </c>
      <c r="DH66" s="85"/>
      <c r="DI66" s="63">
        <f t="shared" si="686"/>
        <v>0</v>
      </c>
      <c r="DJ66" s="85"/>
      <c r="DK66" s="63">
        <f t="shared" si="686"/>
        <v>0</v>
      </c>
      <c r="DL66" s="85"/>
      <c r="DM66" s="63">
        <f t="shared" si="686"/>
        <v>0</v>
      </c>
      <c r="DN66" s="85"/>
      <c r="DO66" s="63">
        <f t="shared" si="686"/>
        <v>0</v>
      </c>
      <c r="DP66" s="85"/>
      <c r="DQ66" s="63">
        <f t="shared" si="686"/>
        <v>0</v>
      </c>
      <c r="DR66" s="85"/>
      <c r="DS66" s="63">
        <f t="shared" si="686"/>
        <v>0</v>
      </c>
      <c r="DT66" s="85"/>
      <c r="DU66" s="63">
        <f t="shared" si="686"/>
        <v>0</v>
      </c>
      <c r="DV66" s="85"/>
      <c r="DW66" s="63">
        <f t="shared" si="686"/>
        <v>0</v>
      </c>
      <c r="DX66" s="85"/>
      <c r="DY66" s="63">
        <f t="shared" si="686"/>
        <v>0</v>
      </c>
      <c r="DZ66" s="85"/>
      <c r="EA66" s="63">
        <f t="shared" si="686"/>
        <v>0</v>
      </c>
      <c r="EB66" s="60">
        <f t="shared" si="687"/>
        <v>0</v>
      </c>
      <c r="EC66" s="63">
        <f t="shared" si="688"/>
        <v>0</v>
      </c>
      <c r="ED66" s="253"/>
      <c r="EE66" s="17"/>
      <c r="EF66" s="14"/>
      <c r="EG66" s="10"/>
      <c r="EH66" s="14"/>
      <c r="EI66" s="22"/>
      <c r="EJ66" s="282"/>
      <c r="EK66" s="128" t="str">
        <f t="shared" si="689"/>
        <v>other expenses</v>
      </c>
      <c r="EL66" s="128" t="str">
        <f t="shared" si="690"/>
        <v>Sonstige Kosten</v>
      </c>
      <c r="EM66" s="60"/>
      <c r="EN66" s="63">
        <f t="shared" si="691"/>
        <v>0</v>
      </c>
      <c r="EO66" s="85"/>
      <c r="EP66" s="63">
        <f t="shared" si="691"/>
        <v>0</v>
      </c>
      <c r="EQ66" s="85"/>
      <c r="ER66" s="63">
        <f t="shared" si="691"/>
        <v>0</v>
      </c>
      <c r="ES66" s="85"/>
      <c r="ET66" s="63">
        <f t="shared" si="691"/>
        <v>0</v>
      </c>
      <c r="EU66" s="85"/>
      <c r="EV66" s="63">
        <f t="shared" si="691"/>
        <v>0</v>
      </c>
      <c r="EW66" s="85"/>
      <c r="EX66" s="63">
        <f t="shared" si="691"/>
        <v>0</v>
      </c>
      <c r="EY66" s="85"/>
      <c r="EZ66" s="63">
        <f t="shared" si="691"/>
        <v>0</v>
      </c>
      <c r="FA66" s="85"/>
      <c r="FB66" s="63">
        <f t="shared" si="691"/>
        <v>0</v>
      </c>
      <c r="FC66" s="85"/>
      <c r="FD66" s="63">
        <f t="shared" si="691"/>
        <v>0</v>
      </c>
      <c r="FE66" s="85"/>
      <c r="FF66" s="63">
        <f t="shared" si="691"/>
        <v>0</v>
      </c>
      <c r="FG66" s="85"/>
      <c r="FH66" s="63">
        <f t="shared" si="691"/>
        <v>0</v>
      </c>
      <c r="FI66" s="85"/>
      <c r="FJ66" s="63">
        <f t="shared" si="691"/>
        <v>0</v>
      </c>
      <c r="FK66" s="60">
        <f t="shared" si="692"/>
        <v>0</v>
      </c>
      <c r="FL66" s="63">
        <f t="shared" si="693"/>
        <v>0</v>
      </c>
      <c r="FM66" s="253"/>
      <c r="FN66" s="17"/>
      <c r="FO66" s="14"/>
      <c r="FP66" s="10"/>
      <c r="FQ66" s="14"/>
      <c r="FR66" s="22"/>
      <c r="FS66" s="282"/>
    </row>
    <row r="67" spans="1:175" hidden="1" outlineLevel="1" x14ac:dyDescent="0.2">
      <c r="A67" s="384"/>
      <c r="B67" s="385"/>
      <c r="C67" s="60"/>
      <c r="D67" s="63">
        <f t="shared" si="672"/>
        <v>0</v>
      </c>
      <c r="E67" s="85"/>
      <c r="F67" s="63">
        <f t="shared" si="672"/>
        <v>0</v>
      </c>
      <c r="G67" s="85"/>
      <c r="H67" s="63">
        <f t="shared" si="672"/>
        <v>0</v>
      </c>
      <c r="I67" s="85"/>
      <c r="J67" s="63">
        <f t="shared" si="672"/>
        <v>0</v>
      </c>
      <c r="K67" s="85"/>
      <c r="L67" s="63">
        <f t="shared" si="672"/>
        <v>0</v>
      </c>
      <c r="M67" s="85"/>
      <c r="N67" s="63">
        <f t="shared" si="672"/>
        <v>0</v>
      </c>
      <c r="O67" s="85"/>
      <c r="P67" s="63">
        <f t="shared" si="672"/>
        <v>0</v>
      </c>
      <c r="Q67" s="85"/>
      <c r="R67" s="63">
        <f t="shared" si="672"/>
        <v>0</v>
      </c>
      <c r="S67" s="85"/>
      <c r="T67" s="63">
        <f t="shared" si="672"/>
        <v>0</v>
      </c>
      <c r="U67" s="85"/>
      <c r="V67" s="63">
        <f t="shared" si="672"/>
        <v>0</v>
      </c>
      <c r="W67" s="85"/>
      <c r="X67" s="63">
        <f t="shared" si="672"/>
        <v>0</v>
      </c>
      <c r="Y67" s="85"/>
      <c r="Z67" s="63">
        <f t="shared" si="672"/>
        <v>0</v>
      </c>
      <c r="AA67" s="60">
        <f t="shared" si="618"/>
        <v>0</v>
      </c>
      <c r="AB67" s="63">
        <f t="shared" si="673"/>
        <v>0</v>
      </c>
      <c r="AC67" s="253"/>
      <c r="AD67" s="17"/>
      <c r="AE67" s="22"/>
      <c r="AF67" s="10"/>
      <c r="AG67" s="14"/>
      <c r="AH67" s="22"/>
      <c r="AI67" s="282"/>
      <c r="AJ67" s="128">
        <f t="shared" si="674"/>
        <v>0</v>
      </c>
      <c r="AK67" s="128">
        <f t="shared" si="675"/>
        <v>0</v>
      </c>
      <c r="AL67" s="60"/>
      <c r="AM67" s="63">
        <f t="shared" si="676"/>
        <v>0</v>
      </c>
      <c r="AN67" s="85"/>
      <c r="AO67" s="63">
        <f t="shared" si="676"/>
        <v>0</v>
      </c>
      <c r="AP67" s="85"/>
      <c r="AQ67" s="63">
        <f t="shared" si="676"/>
        <v>0</v>
      </c>
      <c r="AR67" s="85"/>
      <c r="AS67" s="63">
        <f t="shared" si="676"/>
        <v>0</v>
      </c>
      <c r="AT67" s="85"/>
      <c r="AU67" s="63">
        <f t="shared" si="676"/>
        <v>0</v>
      </c>
      <c r="AV67" s="85"/>
      <c r="AW67" s="63">
        <f t="shared" si="676"/>
        <v>0</v>
      </c>
      <c r="AX67" s="85"/>
      <c r="AY67" s="63">
        <f t="shared" si="676"/>
        <v>0</v>
      </c>
      <c r="AZ67" s="85"/>
      <c r="BA67" s="63">
        <f t="shared" si="676"/>
        <v>0</v>
      </c>
      <c r="BB67" s="85"/>
      <c r="BC67" s="63">
        <f t="shared" si="676"/>
        <v>0</v>
      </c>
      <c r="BD67" s="85"/>
      <c r="BE67" s="63">
        <f t="shared" si="676"/>
        <v>0</v>
      </c>
      <c r="BF67" s="85"/>
      <c r="BG67" s="63">
        <f t="shared" si="676"/>
        <v>0</v>
      </c>
      <c r="BH67" s="85"/>
      <c r="BI67" s="63">
        <f t="shared" si="676"/>
        <v>0</v>
      </c>
      <c r="BJ67" s="60">
        <f t="shared" si="677"/>
        <v>0</v>
      </c>
      <c r="BK67" s="63">
        <f t="shared" si="678"/>
        <v>0</v>
      </c>
      <c r="BL67" s="253"/>
      <c r="BM67" s="17"/>
      <c r="BN67" s="22"/>
      <c r="BO67" s="10"/>
      <c r="BP67" s="14"/>
      <c r="BQ67" s="22"/>
      <c r="BR67" s="282"/>
      <c r="BS67" s="128">
        <f t="shared" si="679"/>
        <v>0</v>
      </c>
      <c r="BT67" s="128">
        <f t="shared" si="680"/>
        <v>0</v>
      </c>
      <c r="BU67" s="60"/>
      <c r="BV67" s="63">
        <f t="shared" si="681"/>
        <v>0</v>
      </c>
      <c r="BW67" s="85"/>
      <c r="BX67" s="63">
        <f t="shared" si="681"/>
        <v>0</v>
      </c>
      <c r="BY67" s="85"/>
      <c r="BZ67" s="63">
        <f t="shared" si="681"/>
        <v>0</v>
      </c>
      <c r="CA67" s="85"/>
      <c r="CB67" s="63">
        <f t="shared" si="681"/>
        <v>0</v>
      </c>
      <c r="CC67" s="85"/>
      <c r="CD67" s="63">
        <f t="shared" si="681"/>
        <v>0</v>
      </c>
      <c r="CE67" s="85"/>
      <c r="CF67" s="63">
        <f t="shared" si="681"/>
        <v>0</v>
      </c>
      <c r="CG67" s="85"/>
      <c r="CH67" s="63">
        <f t="shared" si="681"/>
        <v>0</v>
      </c>
      <c r="CI67" s="85"/>
      <c r="CJ67" s="63">
        <f t="shared" si="681"/>
        <v>0</v>
      </c>
      <c r="CK67" s="85"/>
      <c r="CL67" s="63">
        <f t="shared" si="681"/>
        <v>0</v>
      </c>
      <c r="CM67" s="85"/>
      <c r="CN67" s="63">
        <f t="shared" si="681"/>
        <v>0</v>
      </c>
      <c r="CO67" s="85"/>
      <c r="CP67" s="63">
        <f t="shared" si="681"/>
        <v>0</v>
      </c>
      <c r="CQ67" s="85"/>
      <c r="CR67" s="63">
        <f t="shared" si="681"/>
        <v>0</v>
      </c>
      <c r="CS67" s="60">
        <f t="shared" si="682"/>
        <v>0</v>
      </c>
      <c r="CT67" s="63">
        <f t="shared" si="683"/>
        <v>0</v>
      </c>
      <c r="CU67" s="253"/>
      <c r="CV67" s="17"/>
      <c r="CW67" s="22"/>
      <c r="CX67" s="10"/>
      <c r="CY67" s="14"/>
      <c r="CZ67" s="22"/>
      <c r="DA67" s="282"/>
      <c r="DB67" s="128">
        <f t="shared" si="684"/>
        <v>0</v>
      </c>
      <c r="DC67" s="128">
        <f t="shared" si="685"/>
        <v>0</v>
      </c>
      <c r="DD67" s="60"/>
      <c r="DE67" s="63">
        <f t="shared" si="686"/>
        <v>0</v>
      </c>
      <c r="DF67" s="85"/>
      <c r="DG67" s="63">
        <f t="shared" si="686"/>
        <v>0</v>
      </c>
      <c r="DH67" s="85"/>
      <c r="DI67" s="63">
        <f t="shared" si="686"/>
        <v>0</v>
      </c>
      <c r="DJ67" s="85"/>
      <c r="DK67" s="63">
        <f t="shared" si="686"/>
        <v>0</v>
      </c>
      <c r="DL67" s="85"/>
      <c r="DM67" s="63">
        <f t="shared" si="686"/>
        <v>0</v>
      </c>
      <c r="DN67" s="85"/>
      <c r="DO67" s="63">
        <f t="shared" si="686"/>
        <v>0</v>
      </c>
      <c r="DP67" s="85"/>
      <c r="DQ67" s="63">
        <f t="shared" si="686"/>
        <v>0</v>
      </c>
      <c r="DR67" s="85"/>
      <c r="DS67" s="63">
        <f t="shared" si="686"/>
        <v>0</v>
      </c>
      <c r="DT67" s="85"/>
      <c r="DU67" s="63">
        <f t="shared" si="686"/>
        <v>0</v>
      </c>
      <c r="DV67" s="85"/>
      <c r="DW67" s="63">
        <f t="shared" si="686"/>
        <v>0</v>
      </c>
      <c r="DX67" s="85"/>
      <c r="DY67" s="63">
        <f t="shared" si="686"/>
        <v>0</v>
      </c>
      <c r="DZ67" s="85"/>
      <c r="EA67" s="63">
        <f t="shared" si="686"/>
        <v>0</v>
      </c>
      <c r="EB67" s="60">
        <f t="shared" si="687"/>
        <v>0</v>
      </c>
      <c r="EC67" s="63">
        <f t="shared" si="688"/>
        <v>0</v>
      </c>
      <c r="ED67" s="253"/>
      <c r="EE67" s="17"/>
      <c r="EF67" s="22"/>
      <c r="EG67" s="10"/>
      <c r="EH67" s="14"/>
      <c r="EI67" s="22"/>
      <c r="EJ67" s="282"/>
      <c r="EK67" s="128">
        <f t="shared" si="689"/>
        <v>0</v>
      </c>
      <c r="EL67" s="128">
        <f t="shared" si="690"/>
        <v>0</v>
      </c>
      <c r="EM67" s="60"/>
      <c r="EN67" s="63">
        <f t="shared" si="691"/>
        <v>0</v>
      </c>
      <c r="EO67" s="85"/>
      <c r="EP67" s="63">
        <f t="shared" si="691"/>
        <v>0</v>
      </c>
      <c r="EQ67" s="85"/>
      <c r="ER67" s="63">
        <f t="shared" si="691"/>
        <v>0</v>
      </c>
      <c r="ES67" s="85"/>
      <c r="ET67" s="63">
        <f t="shared" si="691"/>
        <v>0</v>
      </c>
      <c r="EU67" s="85"/>
      <c r="EV67" s="63">
        <f t="shared" si="691"/>
        <v>0</v>
      </c>
      <c r="EW67" s="85"/>
      <c r="EX67" s="63">
        <f t="shared" si="691"/>
        <v>0</v>
      </c>
      <c r="EY67" s="85"/>
      <c r="EZ67" s="63">
        <f t="shared" si="691"/>
        <v>0</v>
      </c>
      <c r="FA67" s="85"/>
      <c r="FB67" s="63">
        <f t="shared" si="691"/>
        <v>0</v>
      </c>
      <c r="FC67" s="85"/>
      <c r="FD67" s="63">
        <f t="shared" si="691"/>
        <v>0</v>
      </c>
      <c r="FE67" s="85"/>
      <c r="FF67" s="63">
        <f t="shared" si="691"/>
        <v>0</v>
      </c>
      <c r="FG67" s="85"/>
      <c r="FH67" s="63">
        <f t="shared" si="691"/>
        <v>0</v>
      </c>
      <c r="FI67" s="85"/>
      <c r="FJ67" s="63">
        <f t="shared" si="691"/>
        <v>0</v>
      </c>
      <c r="FK67" s="60">
        <f t="shared" si="692"/>
        <v>0</v>
      </c>
      <c r="FL67" s="63">
        <f t="shared" si="693"/>
        <v>0</v>
      </c>
      <c r="FM67" s="253"/>
      <c r="FN67" s="17"/>
      <c r="FO67" s="22"/>
      <c r="FP67" s="10"/>
      <c r="FQ67" s="14"/>
      <c r="FR67" s="22"/>
      <c r="FS67" s="282"/>
    </row>
    <row r="68" spans="1:175" ht="4.5" customHeight="1" x14ac:dyDescent="0.2">
      <c r="A68" s="48"/>
      <c r="B68" s="48"/>
      <c r="C68" s="60"/>
      <c r="D68" s="63"/>
      <c r="E68" s="85"/>
      <c r="F68" s="63"/>
      <c r="G68" s="85"/>
      <c r="H68" s="63"/>
      <c r="I68" s="85"/>
      <c r="J68" s="63"/>
      <c r="K68" s="85"/>
      <c r="L68" s="63"/>
      <c r="M68" s="85"/>
      <c r="N68" s="63"/>
      <c r="O68" s="60"/>
      <c r="P68" s="63"/>
      <c r="Q68" s="85"/>
      <c r="R68" s="63"/>
      <c r="S68" s="85"/>
      <c r="T68" s="63"/>
      <c r="U68" s="60"/>
      <c r="V68" s="63"/>
      <c r="W68" s="85"/>
      <c r="X68" s="63"/>
      <c r="Y68" s="85"/>
      <c r="Z68" s="63"/>
      <c r="AA68" s="60"/>
      <c r="AB68" s="63"/>
      <c r="AC68" s="253"/>
      <c r="AD68" s="17"/>
      <c r="AE68" s="22"/>
      <c r="AF68" s="10"/>
      <c r="AG68" s="14"/>
      <c r="AH68" s="22"/>
      <c r="AI68" s="282"/>
      <c r="AJ68" s="48"/>
      <c r="AK68" s="48"/>
      <c r="AL68" s="60"/>
      <c r="AM68" s="63"/>
      <c r="AN68" s="85"/>
      <c r="AO68" s="63"/>
      <c r="AP68" s="85"/>
      <c r="AQ68" s="63"/>
      <c r="AR68" s="85"/>
      <c r="AS68" s="63"/>
      <c r="AT68" s="85"/>
      <c r="AU68" s="63"/>
      <c r="AV68" s="85"/>
      <c r="AW68" s="63"/>
      <c r="AX68" s="60"/>
      <c r="AY68" s="63"/>
      <c r="AZ68" s="85"/>
      <c r="BA68" s="63"/>
      <c r="BB68" s="85"/>
      <c r="BC68" s="63"/>
      <c r="BD68" s="60"/>
      <c r="BE68" s="63"/>
      <c r="BF68" s="85"/>
      <c r="BG68" s="63"/>
      <c r="BH68" s="85"/>
      <c r="BI68" s="63"/>
      <c r="BJ68" s="60"/>
      <c r="BK68" s="63"/>
      <c r="BL68" s="253"/>
      <c r="BM68" s="17"/>
      <c r="BN68" s="22"/>
      <c r="BO68" s="10"/>
      <c r="BP68" s="14"/>
      <c r="BQ68" s="22"/>
      <c r="BR68" s="282"/>
      <c r="BS68" s="48"/>
      <c r="BT68" s="48"/>
      <c r="BU68" s="60"/>
      <c r="BV68" s="63"/>
      <c r="BW68" s="85"/>
      <c r="BX68" s="63"/>
      <c r="BY68" s="85"/>
      <c r="BZ68" s="63"/>
      <c r="CA68" s="85"/>
      <c r="CB68" s="63"/>
      <c r="CC68" s="85"/>
      <c r="CD68" s="63"/>
      <c r="CE68" s="85"/>
      <c r="CF68" s="63"/>
      <c r="CG68" s="60"/>
      <c r="CH68" s="63"/>
      <c r="CI68" s="85"/>
      <c r="CJ68" s="63"/>
      <c r="CK68" s="85"/>
      <c r="CL68" s="63"/>
      <c r="CM68" s="60"/>
      <c r="CN68" s="63"/>
      <c r="CO68" s="85"/>
      <c r="CP68" s="63"/>
      <c r="CQ68" s="85"/>
      <c r="CR68" s="63"/>
      <c r="CS68" s="60"/>
      <c r="CT68" s="63"/>
      <c r="CU68" s="253"/>
      <c r="CV68" s="17"/>
      <c r="CW68" s="22"/>
      <c r="CX68" s="10"/>
      <c r="CY68" s="14"/>
      <c r="CZ68" s="22"/>
      <c r="DA68" s="282"/>
      <c r="DB68" s="48"/>
      <c r="DC68" s="48"/>
      <c r="DD68" s="60"/>
      <c r="DE68" s="63"/>
      <c r="DF68" s="85"/>
      <c r="DG68" s="63"/>
      <c r="DH68" s="85"/>
      <c r="DI68" s="63"/>
      <c r="DJ68" s="85"/>
      <c r="DK68" s="63"/>
      <c r="DL68" s="85"/>
      <c r="DM68" s="63"/>
      <c r="DN68" s="85"/>
      <c r="DO68" s="63"/>
      <c r="DP68" s="60"/>
      <c r="DQ68" s="63"/>
      <c r="DR68" s="85"/>
      <c r="DS68" s="63"/>
      <c r="DT68" s="85"/>
      <c r="DU68" s="63"/>
      <c r="DV68" s="60"/>
      <c r="DW68" s="63"/>
      <c r="DX68" s="85"/>
      <c r="DY68" s="63"/>
      <c r="DZ68" s="85"/>
      <c r="EA68" s="63"/>
      <c r="EB68" s="60"/>
      <c r="EC68" s="63"/>
      <c r="ED68" s="253"/>
      <c r="EE68" s="17"/>
      <c r="EF68" s="22"/>
      <c r="EG68" s="10"/>
      <c r="EH68" s="14"/>
      <c r="EI68" s="22"/>
      <c r="EJ68" s="282"/>
      <c r="EK68" s="48"/>
      <c r="EL68" s="48"/>
      <c r="EM68" s="60"/>
      <c r="EN68" s="63"/>
      <c r="EO68" s="85"/>
      <c r="EP68" s="63"/>
      <c r="EQ68" s="85"/>
      <c r="ER68" s="63"/>
      <c r="ES68" s="85"/>
      <c r="ET68" s="63"/>
      <c r="EU68" s="85"/>
      <c r="EV68" s="63"/>
      <c r="EW68" s="85"/>
      <c r="EX68" s="63"/>
      <c r="EY68" s="60"/>
      <c r="EZ68" s="63"/>
      <c r="FA68" s="85"/>
      <c r="FB68" s="63"/>
      <c r="FC68" s="85"/>
      <c r="FD68" s="63"/>
      <c r="FE68" s="60"/>
      <c r="FF68" s="63"/>
      <c r="FG68" s="85"/>
      <c r="FH68" s="63"/>
      <c r="FI68" s="85"/>
      <c r="FJ68" s="63"/>
      <c r="FK68" s="60"/>
      <c r="FL68" s="63"/>
      <c r="FM68" s="253"/>
      <c r="FN68" s="17"/>
      <c r="FO68" s="22"/>
      <c r="FP68" s="10"/>
      <c r="FQ68" s="14"/>
      <c r="FR68" s="22"/>
      <c r="FS68" s="282"/>
    </row>
    <row r="69" spans="1:175" s="28" customFormat="1" x14ac:dyDescent="0.2">
      <c r="A69" s="129" t="s">
        <v>60</v>
      </c>
      <c r="B69" s="129" t="s">
        <v>304</v>
      </c>
      <c r="C69" s="78">
        <f>C8+C20+C24+C37+C42+C44+C54</f>
        <v>0</v>
      </c>
      <c r="D69" s="79">
        <f>IF(C69=0,0,C69/(C$8+C$20)*100)</f>
        <v>0</v>
      </c>
      <c r="E69" s="78">
        <f t="shared" ref="E69" si="694">E8+E20+E24+E37+E42+E44+E54</f>
        <v>0</v>
      </c>
      <c r="F69" s="79">
        <f>IF(E69=0,0,E69/(E$8+E$20)*100)</f>
        <v>0</v>
      </c>
      <c r="G69" s="78">
        <f t="shared" ref="G69" si="695">G8+G20+G24+G37+G42+G44+G54</f>
        <v>0</v>
      </c>
      <c r="H69" s="79">
        <f>IF(G69=0,0,G69/(G$8+G$20)*100)</f>
        <v>0</v>
      </c>
      <c r="I69" s="78">
        <f t="shared" ref="I69" si="696">I8+I20+I24+I37+I42+I44+I54</f>
        <v>0</v>
      </c>
      <c r="J69" s="79">
        <f>IF(I69=0,0,I69/(I$8+I$20)*100)</f>
        <v>0</v>
      </c>
      <c r="K69" s="78">
        <f t="shared" ref="K69" si="697">K8+K20+K24+K37+K42+K44+K54</f>
        <v>0</v>
      </c>
      <c r="L69" s="79">
        <f>IF(K69=0,0,K69/(K$8+K$20)*100)</f>
        <v>0</v>
      </c>
      <c r="M69" s="78">
        <f t="shared" ref="M69" si="698">M8+M20+M24+M37+M42+M44+M54</f>
        <v>0</v>
      </c>
      <c r="N69" s="79">
        <f>IF(M69=0,0,M69/(M$8+M$20)*100)</f>
        <v>0</v>
      </c>
      <c r="O69" s="78">
        <f t="shared" ref="O69" si="699">O8+O20+O24+O37+O42+O44+O54</f>
        <v>0</v>
      </c>
      <c r="P69" s="79">
        <f>IF(O69=0,0,O69/(O$8+O$20)*100)</f>
        <v>0</v>
      </c>
      <c r="Q69" s="78">
        <f t="shared" ref="Q69" si="700">Q8+Q20+Q24+Q37+Q42+Q44+Q54</f>
        <v>0</v>
      </c>
      <c r="R69" s="79">
        <f>IF(Q69=0,0,Q69/(Q$8+Q$20)*100)</f>
        <v>0</v>
      </c>
      <c r="S69" s="78">
        <f t="shared" ref="S69" si="701">S8+S20+S24+S37+S42+S44+S54</f>
        <v>0</v>
      </c>
      <c r="T69" s="79">
        <f>IF(S69=0,0,S69/(S$8+S$20)*100)</f>
        <v>0</v>
      </c>
      <c r="U69" s="78">
        <f t="shared" ref="U69" si="702">U8+U20+U24+U37+U42+U44+U54</f>
        <v>0</v>
      </c>
      <c r="V69" s="79">
        <f>IF(U69=0,0,U69/(U$8+U$20)*100)</f>
        <v>0</v>
      </c>
      <c r="W69" s="78">
        <f t="shared" ref="W69" si="703">W8+W20+W24+W37+W42+W44+W54</f>
        <v>0</v>
      </c>
      <c r="X69" s="79">
        <f>IF(W69=0,0,W69/(W$8+W$20)*100)</f>
        <v>0</v>
      </c>
      <c r="Y69" s="78">
        <f t="shared" ref="Y69" si="704">Y8+Y20+Y24+Y37+Y42+Y44+Y54</f>
        <v>0</v>
      </c>
      <c r="Z69" s="79">
        <f>IF(Y69=0,0,Y69/(Y$8+Y$20)*100)</f>
        <v>0</v>
      </c>
      <c r="AA69" s="78">
        <f t="shared" ref="AA69" si="705">AA8+AA20+AA24+AA37+AA42+AA44+AA54</f>
        <v>0</v>
      </c>
      <c r="AB69" s="79">
        <f t="shared" ref="AB69" si="706">IF(AA69=0,0,AA69/(AA$8+AA$20)*100)</f>
        <v>0</v>
      </c>
      <c r="AC69" s="254"/>
      <c r="AD69" s="9"/>
      <c r="AE69" s="22"/>
      <c r="AF69" s="9"/>
      <c r="AG69" s="13"/>
      <c r="AH69" s="25"/>
      <c r="AI69" s="279"/>
      <c r="AJ69" s="129" t="s">
        <v>60</v>
      </c>
      <c r="AK69" s="129" t="s">
        <v>304</v>
      </c>
      <c r="AL69" s="78">
        <f>AL8+AL20+AL24+AL37+AL42+AL44+AL54</f>
        <v>0</v>
      </c>
      <c r="AM69" s="79">
        <f>IF(AL69=0,0,AL69/(AL$8+AL$20)*100)</f>
        <v>0</v>
      </c>
      <c r="AN69" s="78">
        <f t="shared" ref="AN69" si="707">AN8+AN20+AN24+AN37+AN42+AN44+AN54</f>
        <v>0</v>
      </c>
      <c r="AO69" s="79">
        <f>IF(AN69=0,0,AN69/(AN$8+AN$20)*100)</f>
        <v>0</v>
      </c>
      <c r="AP69" s="78">
        <f t="shared" ref="AP69" si="708">AP8+AP20+AP24+AP37+AP42+AP44+AP54</f>
        <v>0</v>
      </c>
      <c r="AQ69" s="79">
        <f>IF(AP69=0,0,AP69/(AP$8+AP$20)*100)</f>
        <v>0</v>
      </c>
      <c r="AR69" s="78">
        <f t="shared" ref="AR69" si="709">AR8+AR20+AR24+AR37+AR42+AR44+AR54</f>
        <v>0</v>
      </c>
      <c r="AS69" s="79">
        <f>IF(AR69=0,0,AR69/(AR$8+AR$20)*100)</f>
        <v>0</v>
      </c>
      <c r="AT69" s="78">
        <f t="shared" ref="AT69" si="710">AT8+AT20+AT24+AT37+AT42+AT44+AT54</f>
        <v>0</v>
      </c>
      <c r="AU69" s="79">
        <f>IF(AT69=0,0,AT69/(AT$8+AT$20)*100)</f>
        <v>0</v>
      </c>
      <c r="AV69" s="78">
        <f t="shared" ref="AV69" si="711">AV8+AV20+AV24+AV37+AV42+AV44+AV54</f>
        <v>0</v>
      </c>
      <c r="AW69" s="79">
        <f>IF(AV69=0,0,AV69/(AV$8+AV$20)*100)</f>
        <v>0</v>
      </c>
      <c r="AX69" s="78">
        <f t="shared" ref="AX69" si="712">AX8+AX20+AX24+AX37+AX42+AX44+AX54</f>
        <v>0</v>
      </c>
      <c r="AY69" s="79">
        <f>IF(AX69=0,0,AX69/(AX$8+AX$20)*100)</f>
        <v>0</v>
      </c>
      <c r="AZ69" s="78">
        <f t="shared" ref="AZ69" si="713">AZ8+AZ20+AZ24+AZ37+AZ42+AZ44+AZ54</f>
        <v>0</v>
      </c>
      <c r="BA69" s="79">
        <f>IF(AZ69=0,0,AZ69/(AZ$8+AZ$20)*100)</f>
        <v>0</v>
      </c>
      <c r="BB69" s="78">
        <f t="shared" ref="BB69" si="714">BB8+BB20+BB24+BB37+BB42+BB44+BB54</f>
        <v>0</v>
      </c>
      <c r="BC69" s="79">
        <f>IF(BB69=0,0,BB69/(BB$8+BB$20)*100)</f>
        <v>0</v>
      </c>
      <c r="BD69" s="78">
        <f t="shared" ref="BD69" si="715">BD8+BD20+BD24+BD37+BD42+BD44+BD54</f>
        <v>0</v>
      </c>
      <c r="BE69" s="79">
        <f>IF(BD69=0,0,BD69/(BD$8+BD$20)*100)</f>
        <v>0</v>
      </c>
      <c r="BF69" s="78">
        <f t="shared" ref="BF69" si="716">BF8+BF20+BF24+BF37+BF42+BF44+BF54</f>
        <v>0</v>
      </c>
      <c r="BG69" s="79">
        <f>IF(BF69=0,0,BF69/(BF$8+BF$20)*100)</f>
        <v>0</v>
      </c>
      <c r="BH69" s="78">
        <f t="shared" ref="BH69" si="717">BH8+BH20+BH24+BH37+BH42+BH44+BH54</f>
        <v>0</v>
      </c>
      <c r="BI69" s="79">
        <f>IF(BH69=0,0,BH69/(BH$8+BH$20)*100)</f>
        <v>0</v>
      </c>
      <c r="BJ69" s="78">
        <f t="shared" ref="BJ69" si="718">BJ8+BJ20+BJ24+BJ37+BJ42+BJ44+BJ54</f>
        <v>0</v>
      </c>
      <c r="BK69" s="79">
        <f t="shared" ref="BK69" si="719">IF(BJ69=0,0,BJ69/(BJ$8+BJ$20)*100)</f>
        <v>0</v>
      </c>
      <c r="BL69" s="254"/>
      <c r="BM69" s="9"/>
      <c r="BN69" s="22"/>
      <c r="BO69" s="9"/>
      <c r="BP69" s="13"/>
      <c r="BQ69" s="25"/>
      <c r="BR69" s="279"/>
      <c r="BS69" s="129" t="s">
        <v>60</v>
      </c>
      <c r="BT69" s="129" t="s">
        <v>304</v>
      </c>
      <c r="BU69" s="78">
        <f>BU8+BU20+BU24+BU37+BU42+BU44+BU54</f>
        <v>0</v>
      </c>
      <c r="BV69" s="79">
        <f>IF(BU69=0,0,BU69/(BU$8+BU$20)*100)</f>
        <v>0</v>
      </c>
      <c r="BW69" s="78">
        <f t="shared" ref="BW69" si="720">BW8+BW20+BW24+BW37+BW42+BW44+BW54</f>
        <v>0</v>
      </c>
      <c r="BX69" s="79">
        <f>IF(BW69=0,0,BW69/(BW$8+BW$20)*100)</f>
        <v>0</v>
      </c>
      <c r="BY69" s="78">
        <f t="shared" ref="BY69" si="721">BY8+BY20+BY24+BY37+BY42+BY44+BY54</f>
        <v>0</v>
      </c>
      <c r="BZ69" s="79">
        <f>IF(BY69=0,0,BY69/(BY$8+BY$20)*100)</f>
        <v>0</v>
      </c>
      <c r="CA69" s="78">
        <f t="shared" ref="CA69" si="722">CA8+CA20+CA24+CA37+CA42+CA44+CA54</f>
        <v>0</v>
      </c>
      <c r="CB69" s="79">
        <f>IF(CA69=0,0,CA69/(CA$8+CA$20)*100)</f>
        <v>0</v>
      </c>
      <c r="CC69" s="78">
        <f t="shared" ref="CC69" si="723">CC8+CC20+CC24+CC37+CC42+CC44+CC54</f>
        <v>0</v>
      </c>
      <c r="CD69" s="79">
        <f>IF(CC69=0,0,CC69/(CC$8+CC$20)*100)</f>
        <v>0</v>
      </c>
      <c r="CE69" s="78">
        <f t="shared" ref="CE69" si="724">CE8+CE20+CE24+CE37+CE42+CE44+CE54</f>
        <v>0</v>
      </c>
      <c r="CF69" s="79">
        <f>IF(CE69=0,0,CE69/(CE$8+CE$20)*100)</f>
        <v>0</v>
      </c>
      <c r="CG69" s="78">
        <f t="shared" ref="CG69" si="725">CG8+CG20+CG24+CG37+CG42+CG44+CG54</f>
        <v>0</v>
      </c>
      <c r="CH69" s="79">
        <f>IF(CG69=0,0,CG69/(CG$8+CG$20)*100)</f>
        <v>0</v>
      </c>
      <c r="CI69" s="78">
        <f t="shared" ref="CI69" si="726">CI8+CI20+CI24+CI37+CI42+CI44+CI54</f>
        <v>0</v>
      </c>
      <c r="CJ69" s="79">
        <f>IF(CI69=0,0,CI69/(CI$8+CI$20)*100)</f>
        <v>0</v>
      </c>
      <c r="CK69" s="78">
        <f t="shared" ref="CK69" si="727">CK8+CK20+CK24+CK37+CK42+CK44+CK54</f>
        <v>0</v>
      </c>
      <c r="CL69" s="79">
        <f>IF(CK69=0,0,CK69/(CK$8+CK$20)*100)</f>
        <v>0</v>
      </c>
      <c r="CM69" s="78">
        <f t="shared" ref="CM69" si="728">CM8+CM20+CM24+CM37+CM42+CM44+CM54</f>
        <v>0</v>
      </c>
      <c r="CN69" s="79">
        <f>IF(CM69=0,0,CM69/(CM$8+CM$20)*100)</f>
        <v>0</v>
      </c>
      <c r="CO69" s="78">
        <f t="shared" ref="CO69" si="729">CO8+CO20+CO24+CO37+CO42+CO44+CO54</f>
        <v>0</v>
      </c>
      <c r="CP69" s="79">
        <f>IF(CO69=0,0,CO69/(CO$8+CO$20)*100)</f>
        <v>0</v>
      </c>
      <c r="CQ69" s="78">
        <f t="shared" ref="CQ69" si="730">CQ8+CQ20+CQ24+CQ37+CQ42+CQ44+CQ54</f>
        <v>0</v>
      </c>
      <c r="CR69" s="79">
        <f>IF(CQ69=0,0,CQ69/(CQ$8+CQ$20)*100)</f>
        <v>0</v>
      </c>
      <c r="CS69" s="78">
        <f t="shared" ref="CS69" si="731">CS8+CS20+CS24+CS37+CS42+CS44+CS54</f>
        <v>0</v>
      </c>
      <c r="CT69" s="79">
        <f t="shared" ref="CT69" si="732">IF(CS69=0,0,CS69/(CS$8+CS$20)*100)</f>
        <v>0</v>
      </c>
      <c r="CU69" s="254"/>
      <c r="CV69" s="9"/>
      <c r="CW69" s="22"/>
      <c r="CX69" s="9"/>
      <c r="CY69" s="13"/>
      <c r="CZ69" s="25"/>
      <c r="DA69" s="279"/>
      <c r="DB69" s="129" t="s">
        <v>60</v>
      </c>
      <c r="DC69" s="129" t="s">
        <v>304</v>
      </c>
      <c r="DD69" s="78">
        <f>DD8+DD20+DD24+DD37+DD42+DD44+DD54</f>
        <v>0</v>
      </c>
      <c r="DE69" s="79">
        <f>IF(DD69=0,0,DD69/(DD$8+DD$20)*100)</f>
        <v>0</v>
      </c>
      <c r="DF69" s="78">
        <f t="shared" ref="DF69" si="733">DF8+DF20+DF24+DF37+DF42+DF44+DF54</f>
        <v>0</v>
      </c>
      <c r="DG69" s="79">
        <f>IF(DF69=0,0,DF69/(DF$8+DF$20)*100)</f>
        <v>0</v>
      </c>
      <c r="DH69" s="78">
        <f t="shared" ref="DH69" si="734">DH8+DH20+DH24+DH37+DH42+DH44+DH54</f>
        <v>0</v>
      </c>
      <c r="DI69" s="79">
        <f>IF(DH69=0,0,DH69/(DH$8+DH$20)*100)</f>
        <v>0</v>
      </c>
      <c r="DJ69" s="78">
        <f t="shared" ref="DJ69" si="735">DJ8+DJ20+DJ24+DJ37+DJ42+DJ44+DJ54</f>
        <v>0</v>
      </c>
      <c r="DK69" s="79">
        <f>IF(DJ69=0,0,DJ69/(DJ$8+DJ$20)*100)</f>
        <v>0</v>
      </c>
      <c r="DL69" s="78">
        <f t="shared" ref="DL69" si="736">DL8+DL20+DL24+DL37+DL42+DL44+DL54</f>
        <v>0</v>
      </c>
      <c r="DM69" s="79">
        <f>IF(DL69=0,0,DL69/(DL$8+DL$20)*100)</f>
        <v>0</v>
      </c>
      <c r="DN69" s="78">
        <f t="shared" ref="DN69" si="737">DN8+DN20+DN24+DN37+DN42+DN44+DN54</f>
        <v>0</v>
      </c>
      <c r="DO69" s="79">
        <f>IF(DN69=0,0,DN69/(DN$8+DN$20)*100)</f>
        <v>0</v>
      </c>
      <c r="DP69" s="78">
        <f t="shared" ref="DP69" si="738">DP8+DP20+DP24+DP37+DP42+DP44+DP54</f>
        <v>0</v>
      </c>
      <c r="DQ69" s="79">
        <f>IF(DP69=0,0,DP69/(DP$8+DP$20)*100)</f>
        <v>0</v>
      </c>
      <c r="DR69" s="78">
        <f t="shared" ref="DR69" si="739">DR8+DR20+DR24+DR37+DR42+DR44+DR54</f>
        <v>0</v>
      </c>
      <c r="DS69" s="79">
        <f>IF(DR69=0,0,DR69/(DR$8+DR$20)*100)</f>
        <v>0</v>
      </c>
      <c r="DT69" s="78">
        <f t="shared" ref="DT69" si="740">DT8+DT20+DT24+DT37+DT42+DT44+DT54</f>
        <v>0</v>
      </c>
      <c r="DU69" s="79">
        <f>IF(DT69=0,0,DT69/(DT$8+DT$20)*100)</f>
        <v>0</v>
      </c>
      <c r="DV69" s="78">
        <f t="shared" ref="DV69" si="741">DV8+DV20+DV24+DV37+DV42+DV44+DV54</f>
        <v>0</v>
      </c>
      <c r="DW69" s="79">
        <f>IF(DV69=0,0,DV69/(DV$8+DV$20)*100)</f>
        <v>0</v>
      </c>
      <c r="DX69" s="78">
        <f t="shared" ref="DX69" si="742">DX8+DX20+DX24+DX37+DX42+DX44+DX54</f>
        <v>0</v>
      </c>
      <c r="DY69" s="79">
        <f>IF(DX69=0,0,DX69/(DX$8+DX$20)*100)</f>
        <v>0</v>
      </c>
      <c r="DZ69" s="78">
        <f t="shared" ref="DZ69" si="743">DZ8+DZ20+DZ24+DZ37+DZ42+DZ44+DZ54</f>
        <v>0</v>
      </c>
      <c r="EA69" s="79">
        <f>IF(DZ69=0,0,DZ69/(DZ$8+DZ$20)*100)</f>
        <v>0</v>
      </c>
      <c r="EB69" s="78">
        <f t="shared" ref="EB69" si="744">EB8+EB20+EB24+EB37+EB42+EB44+EB54</f>
        <v>0</v>
      </c>
      <c r="EC69" s="79">
        <f t="shared" ref="EC69" si="745">IF(EB69=0,0,EB69/(EB$8+EB$20)*100)</f>
        <v>0</v>
      </c>
      <c r="ED69" s="254"/>
      <c r="EE69" s="9"/>
      <c r="EF69" s="22"/>
      <c r="EG69" s="9"/>
      <c r="EH69" s="13"/>
      <c r="EI69" s="25"/>
      <c r="EJ69" s="279"/>
      <c r="EK69" s="129" t="s">
        <v>60</v>
      </c>
      <c r="EL69" s="129" t="s">
        <v>304</v>
      </c>
      <c r="EM69" s="78">
        <f>EM8+EM20+EM24+EM37+EM42+EM44+EM54</f>
        <v>0</v>
      </c>
      <c r="EN69" s="79">
        <f>IF(EM69=0,0,EM69/(EM$8+EM$20)*100)</f>
        <v>0</v>
      </c>
      <c r="EO69" s="78">
        <f t="shared" ref="EO69" si="746">EO8+EO20+EO24+EO37+EO42+EO44+EO54</f>
        <v>0</v>
      </c>
      <c r="EP69" s="79">
        <f>IF(EO69=0,0,EO69/(EO$8+EO$20)*100)</f>
        <v>0</v>
      </c>
      <c r="EQ69" s="78">
        <f t="shared" ref="EQ69" si="747">EQ8+EQ20+EQ24+EQ37+EQ42+EQ44+EQ54</f>
        <v>0</v>
      </c>
      <c r="ER69" s="79">
        <f>IF(EQ69=0,0,EQ69/(EQ$8+EQ$20)*100)</f>
        <v>0</v>
      </c>
      <c r="ES69" s="78">
        <f t="shared" ref="ES69" si="748">ES8+ES20+ES24+ES37+ES42+ES44+ES54</f>
        <v>0</v>
      </c>
      <c r="ET69" s="79">
        <f>IF(ES69=0,0,ES69/(ES$8+ES$20)*100)</f>
        <v>0</v>
      </c>
      <c r="EU69" s="78">
        <f t="shared" ref="EU69" si="749">EU8+EU20+EU24+EU37+EU42+EU44+EU54</f>
        <v>0</v>
      </c>
      <c r="EV69" s="79">
        <f>IF(EU69=0,0,EU69/(EU$8+EU$20)*100)</f>
        <v>0</v>
      </c>
      <c r="EW69" s="78">
        <f t="shared" ref="EW69" si="750">EW8+EW20+EW24+EW37+EW42+EW44+EW54</f>
        <v>0</v>
      </c>
      <c r="EX69" s="79">
        <f>IF(EW69=0,0,EW69/(EW$8+EW$20)*100)</f>
        <v>0</v>
      </c>
      <c r="EY69" s="78">
        <f t="shared" ref="EY69" si="751">EY8+EY20+EY24+EY37+EY42+EY44+EY54</f>
        <v>0</v>
      </c>
      <c r="EZ69" s="79">
        <f>IF(EY69=0,0,EY69/(EY$8+EY$20)*100)</f>
        <v>0</v>
      </c>
      <c r="FA69" s="78">
        <f t="shared" ref="FA69" si="752">FA8+FA20+FA24+FA37+FA42+FA44+FA54</f>
        <v>0</v>
      </c>
      <c r="FB69" s="79">
        <f>IF(FA69=0,0,FA69/(FA$8+FA$20)*100)</f>
        <v>0</v>
      </c>
      <c r="FC69" s="78">
        <f t="shared" ref="FC69" si="753">FC8+FC20+FC24+FC37+FC42+FC44+FC54</f>
        <v>0</v>
      </c>
      <c r="FD69" s="79">
        <f>IF(FC69=0,0,FC69/(FC$8+FC$20)*100)</f>
        <v>0</v>
      </c>
      <c r="FE69" s="78">
        <f t="shared" ref="FE69" si="754">FE8+FE20+FE24+FE37+FE42+FE44+FE54</f>
        <v>0</v>
      </c>
      <c r="FF69" s="79">
        <f>IF(FE69=0,0,FE69/(FE$8+FE$20)*100)</f>
        <v>0</v>
      </c>
      <c r="FG69" s="78">
        <f t="shared" ref="FG69" si="755">FG8+FG20+FG24+FG37+FG42+FG44+FG54</f>
        <v>0</v>
      </c>
      <c r="FH69" s="79">
        <f>IF(FG69=0,0,FG69/(FG$8+FG$20)*100)</f>
        <v>0</v>
      </c>
      <c r="FI69" s="78">
        <f t="shared" ref="FI69" si="756">FI8+FI20+FI24+FI37+FI42+FI44+FI54</f>
        <v>0</v>
      </c>
      <c r="FJ69" s="79">
        <f>IF(FI69=0,0,FI69/(FI$8+FI$20)*100)</f>
        <v>0</v>
      </c>
      <c r="FK69" s="78">
        <f t="shared" ref="FK69" si="757">FK8+FK20+FK24+FK37+FK42+FK44+FK54</f>
        <v>0</v>
      </c>
      <c r="FL69" s="79">
        <f t="shared" ref="FL69" si="758">IF(FK69=0,0,FK69/(FK$8+FK$20)*100)</f>
        <v>0</v>
      </c>
      <c r="FM69" s="254"/>
      <c r="FN69" s="9"/>
      <c r="FO69" s="22"/>
      <c r="FP69" s="9"/>
      <c r="FQ69" s="13"/>
      <c r="FR69" s="25"/>
      <c r="FS69" s="279"/>
    </row>
    <row r="70" spans="1:175" ht="4.5" customHeight="1" x14ac:dyDescent="0.2">
      <c r="A70" s="48"/>
      <c r="B70" s="48"/>
      <c r="C70" s="60"/>
      <c r="D70" s="69"/>
      <c r="E70" s="124"/>
      <c r="F70" s="69"/>
      <c r="G70" s="124"/>
      <c r="H70" s="69"/>
      <c r="I70" s="124"/>
      <c r="J70" s="69"/>
      <c r="K70" s="124"/>
      <c r="L70" s="69"/>
      <c r="M70" s="124"/>
      <c r="N70" s="69"/>
      <c r="O70" s="60"/>
      <c r="P70" s="69"/>
      <c r="Q70" s="124"/>
      <c r="R70" s="69"/>
      <c r="S70" s="124"/>
      <c r="T70" s="69"/>
      <c r="U70" s="124"/>
      <c r="V70" s="69"/>
      <c r="W70" s="124"/>
      <c r="X70" s="69"/>
      <c r="Y70" s="124"/>
      <c r="Z70" s="69"/>
      <c r="AA70" s="124"/>
      <c r="AB70" s="69"/>
      <c r="AC70" s="253"/>
      <c r="AD70" s="17"/>
      <c r="AE70" s="27"/>
      <c r="AF70" s="10"/>
      <c r="AG70" s="14"/>
      <c r="AH70" s="22"/>
      <c r="AI70" s="282"/>
      <c r="AJ70" s="48"/>
      <c r="AK70" s="48"/>
      <c r="AL70" s="60"/>
      <c r="AM70" s="69"/>
      <c r="AN70" s="124"/>
      <c r="AO70" s="69"/>
      <c r="AP70" s="124"/>
      <c r="AQ70" s="69"/>
      <c r="AR70" s="124"/>
      <c r="AS70" s="69"/>
      <c r="AT70" s="124"/>
      <c r="AU70" s="69"/>
      <c r="AV70" s="124"/>
      <c r="AW70" s="69"/>
      <c r="AX70" s="60"/>
      <c r="AY70" s="69"/>
      <c r="AZ70" s="124"/>
      <c r="BA70" s="69"/>
      <c r="BB70" s="124"/>
      <c r="BC70" s="69"/>
      <c r="BD70" s="124"/>
      <c r="BE70" s="69"/>
      <c r="BF70" s="124"/>
      <c r="BG70" s="69"/>
      <c r="BH70" s="124"/>
      <c r="BI70" s="69"/>
      <c r="BJ70" s="124"/>
      <c r="BK70" s="69"/>
      <c r="BL70" s="253"/>
      <c r="BM70" s="17"/>
      <c r="BN70" s="27"/>
      <c r="BO70" s="10"/>
      <c r="BP70" s="14"/>
      <c r="BQ70" s="22"/>
      <c r="BR70" s="282"/>
      <c r="BS70" s="48"/>
      <c r="BT70" s="48"/>
      <c r="BU70" s="60"/>
      <c r="BV70" s="69"/>
      <c r="BW70" s="124"/>
      <c r="BX70" s="69"/>
      <c r="BY70" s="124"/>
      <c r="BZ70" s="69"/>
      <c r="CA70" s="124"/>
      <c r="CB70" s="69"/>
      <c r="CC70" s="124"/>
      <c r="CD70" s="69"/>
      <c r="CE70" s="124"/>
      <c r="CF70" s="69"/>
      <c r="CG70" s="60"/>
      <c r="CH70" s="69"/>
      <c r="CI70" s="124"/>
      <c r="CJ70" s="69"/>
      <c r="CK70" s="124"/>
      <c r="CL70" s="69"/>
      <c r="CM70" s="124"/>
      <c r="CN70" s="69"/>
      <c r="CO70" s="124"/>
      <c r="CP70" s="69"/>
      <c r="CQ70" s="124"/>
      <c r="CR70" s="69"/>
      <c r="CS70" s="124"/>
      <c r="CT70" s="69"/>
      <c r="CU70" s="253"/>
      <c r="CV70" s="17"/>
      <c r="CW70" s="27"/>
      <c r="CX70" s="10"/>
      <c r="CY70" s="14"/>
      <c r="CZ70" s="22"/>
      <c r="DA70" s="282"/>
      <c r="DB70" s="48"/>
      <c r="DC70" s="48"/>
      <c r="DD70" s="60"/>
      <c r="DE70" s="69"/>
      <c r="DF70" s="124"/>
      <c r="DG70" s="69"/>
      <c r="DH70" s="124"/>
      <c r="DI70" s="69"/>
      <c r="DJ70" s="124"/>
      <c r="DK70" s="69"/>
      <c r="DL70" s="124"/>
      <c r="DM70" s="69"/>
      <c r="DN70" s="124"/>
      <c r="DO70" s="69"/>
      <c r="DP70" s="60"/>
      <c r="DQ70" s="69"/>
      <c r="DR70" s="124"/>
      <c r="DS70" s="69"/>
      <c r="DT70" s="124"/>
      <c r="DU70" s="69"/>
      <c r="DV70" s="124"/>
      <c r="DW70" s="69"/>
      <c r="DX70" s="124"/>
      <c r="DY70" s="69"/>
      <c r="DZ70" s="124"/>
      <c r="EA70" s="69"/>
      <c r="EB70" s="124"/>
      <c r="EC70" s="69"/>
      <c r="ED70" s="253"/>
      <c r="EE70" s="17"/>
      <c r="EF70" s="27"/>
      <c r="EG70" s="10"/>
      <c r="EH70" s="14"/>
      <c r="EI70" s="22"/>
      <c r="EJ70" s="282"/>
      <c r="EK70" s="48"/>
      <c r="EL70" s="48"/>
      <c r="EM70" s="60"/>
      <c r="EN70" s="69"/>
      <c r="EO70" s="124"/>
      <c r="EP70" s="69"/>
      <c r="EQ70" s="124"/>
      <c r="ER70" s="69"/>
      <c r="ES70" s="124"/>
      <c r="ET70" s="69"/>
      <c r="EU70" s="124"/>
      <c r="EV70" s="69"/>
      <c r="EW70" s="124"/>
      <c r="EX70" s="69"/>
      <c r="EY70" s="60"/>
      <c r="EZ70" s="69"/>
      <c r="FA70" s="124"/>
      <c r="FB70" s="69"/>
      <c r="FC70" s="124"/>
      <c r="FD70" s="69"/>
      <c r="FE70" s="124"/>
      <c r="FF70" s="69"/>
      <c r="FG70" s="124"/>
      <c r="FH70" s="69"/>
      <c r="FI70" s="124"/>
      <c r="FJ70" s="69"/>
      <c r="FK70" s="124"/>
      <c r="FL70" s="69"/>
      <c r="FM70" s="253"/>
      <c r="FN70" s="17"/>
      <c r="FO70" s="27"/>
      <c r="FP70" s="10"/>
      <c r="FQ70" s="14"/>
      <c r="FR70" s="22"/>
      <c r="FS70" s="282"/>
    </row>
    <row r="71" spans="1:175" s="28" customFormat="1" x14ac:dyDescent="0.2">
      <c r="A71" s="129" t="s">
        <v>61</v>
      </c>
      <c r="B71" s="332" t="s">
        <v>305</v>
      </c>
      <c r="C71" s="78">
        <f>-C42</f>
        <v>0</v>
      </c>
      <c r="D71" s="239">
        <f>IF(C71=0,0,C71/(C$8+C$20)*100)</f>
        <v>0</v>
      </c>
      <c r="E71" s="78">
        <f t="shared" ref="E71" si="759">-E42</f>
        <v>0</v>
      </c>
      <c r="F71" s="239">
        <f>IF(E71=0,0,E71/(E$8+E$20)*100)</f>
        <v>0</v>
      </c>
      <c r="G71" s="78">
        <f t="shared" ref="G71" si="760">-G42</f>
        <v>0</v>
      </c>
      <c r="H71" s="239">
        <f>IF(G71=0,0,G71/(G$8+G$20)*100)</f>
        <v>0</v>
      </c>
      <c r="I71" s="78">
        <f t="shared" ref="I71" si="761">-I42</f>
        <v>0</v>
      </c>
      <c r="J71" s="239">
        <f>IF(I71=0,0,I71/(I$8+I$20)*100)</f>
        <v>0</v>
      </c>
      <c r="K71" s="78">
        <f t="shared" ref="K71" si="762">-K42</f>
        <v>0</v>
      </c>
      <c r="L71" s="239">
        <f>IF(K71=0,0,K71/(K$8+K$20)*100)</f>
        <v>0</v>
      </c>
      <c r="M71" s="78">
        <f t="shared" ref="M71" si="763">-M42</f>
        <v>0</v>
      </c>
      <c r="N71" s="239">
        <f>IF(M71=0,0,M71/(M$8+M$20)*100)</f>
        <v>0</v>
      </c>
      <c r="O71" s="78">
        <f t="shared" ref="O71" si="764">-O42</f>
        <v>0</v>
      </c>
      <c r="P71" s="239">
        <f>IF(O71=0,0,O71/(O$8+O$20)*100)</f>
        <v>0</v>
      </c>
      <c r="Q71" s="78">
        <f t="shared" ref="Q71" si="765">-Q42</f>
        <v>0</v>
      </c>
      <c r="R71" s="239">
        <f>IF(Q71=0,0,Q71/(Q$8+Q$20)*100)</f>
        <v>0</v>
      </c>
      <c r="S71" s="78">
        <f t="shared" ref="S71" si="766">-S42</f>
        <v>0</v>
      </c>
      <c r="T71" s="239">
        <f>IF(S71=0,0,S71/(S$8+S$20)*100)</f>
        <v>0</v>
      </c>
      <c r="U71" s="78">
        <f t="shared" ref="U71" si="767">-U42</f>
        <v>0</v>
      </c>
      <c r="V71" s="239">
        <f>IF(U71=0,0,U71/(U$8+U$20)*100)</f>
        <v>0</v>
      </c>
      <c r="W71" s="78">
        <f t="shared" ref="W71" si="768">-W42</f>
        <v>0</v>
      </c>
      <c r="X71" s="239">
        <f>IF(W71=0,0,W71/(W$8+W$20)*100)</f>
        <v>0</v>
      </c>
      <c r="Y71" s="78">
        <f t="shared" ref="Y71" si="769">-Y42</f>
        <v>0</v>
      </c>
      <c r="Z71" s="239">
        <f>IF(Y71=0,0,Y71/(Y$8+Y$20)*100)</f>
        <v>0</v>
      </c>
      <c r="AA71" s="78">
        <f>-AA42</f>
        <v>0</v>
      </c>
      <c r="AB71" s="239">
        <f>IF(AA71=0,0,AA71/(AA$8+AA$20)*100)</f>
        <v>0</v>
      </c>
      <c r="AC71" s="254"/>
      <c r="AD71" s="9"/>
      <c r="AE71" s="22"/>
      <c r="AF71" s="9"/>
      <c r="AG71" s="13"/>
      <c r="AH71" s="25"/>
      <c r="AI71" s="279"/>
      <c r="AJ71" s="129" t="s">
        <v>61</v>
      </c>
      <c r="AK71" s="332" t="s">
        <v>305</v>
      </c>
      <c r="AL71" s="78">
        <f>-AL42</f>
        <v>0</v>
      </c>
      <c r="AM71" s="239">
        <f>IF(AL71=0,0,AL71/(AL$8+AL$20)*100)</f>
        <v>0</v>
      </c>
      <c r="AN71" s="78">
        <f t="shared" ref="AN71" si="770">-AN42</f>
        <v>0</v>
      </c>
      <c r="AO71" s="239">
        <f>IF(AN71=0,0,AN71/(AN$8+AN$20)*100)</f>
        <v>0</v>
      </c>
      <c r="AP71" s="78">
        <f t="shared" ref="AP71" si="771">-AP42</f>
        <v>0</v>
      </c>
      <c r="AQ71" s="239">
        <f>IF(AP71=0,0,AP71/(AP$8+AP$20)*100)</f>
        <v>0</v>
      </c>
      <c r="AR71" s="78">
        <f t="shared" ref="AR71" si="772">-AR42</f>
        <v>0</v>
      </c>
      <c r="AS71" s="239">
        <f>IF(AR71=0,0,AR71/(AR$8+AR$20)*100)</f>
        <v>0</v>
      </c>
      <c r="AT71" s="78">
        <f t="shared" ref="AT71" si="773">-AT42</f>
        <v>0</v>
      </c>
      <c r="AU71" s="239">
        <f>IF(AT71=0,0,AT71/(AT$8+AT$20)*100)</f>
        <v>0</v>
      </c>
      <c r="AV71" s="78">
        <f t="shared" ref="AV71" si="774">-AV42</f>
        <v>0</v>
      </c>
      <c r="AW71" s="239">
        <f>IF(AV71=0,0,AV71/(AV$8+AV$20)*100)</f>
        <v>0</v>
      </c>
      <c r="AX71" s="78">
        <f t="shared" ref="AX71" si="775">-AX42</f>
        <v>0</v>
      </c>
      <c r="AY71" s="239">
        <f>IF(AX71=0,0,AX71/(AX$8+AX$20)*100)</f>
        <v>0</v>
      </c>
      <c r="AZ71" s="78">
        <f t="shared" ref="AZ71" si="776">-AZ42</f>
        <v>0</v>
      </c>
      <c r="BA71" s="239">
        <f>IF(AZ71=0,0,AZ71/(AZ$8+AZ$20)*100)</f>
        <v>0</v>
      </c>
      <c r="BB71" s="78">
        <f t="shared" ref="BB71" si="777">-BB42</f>
        <v>0</v>
      </c>
      <c r="BC71" s="239">
        <f>IF(BB71=0,0,BB71/(BB$8+BB$20)*100)</f>
        <v>0</v>
      </c>
      <c r="BD71" s="78">
        <f t="shared" ref="BD71" si="778">-BD42</f>
        <v>0</v>
      </c>
      <c r="BE71" s="239">
        <f>IF(BD71=0,0,BD71/(BD$8+BD$20)*100)</f>
        <v>0</v>
      </c>
      <c r="BF71" s="78">
        <f t="shared" ref="BF71" si="779">-BF42</f>
        <v>0</v>
      </c>
      <c r="BG71" s="239">
        <f>IF(BF71=0,0,BF71/(BF$8+BF$20)*100)</f>
        <v>0</v>
      </c>
      <c r="BH71" s="78">
        <f t="shared" ref="BH71" si="780">-BH42</f>
        <v>0</v>
      </c>
      <c r="BI71" s="239">
        <f>IF(BH71=0,0,BH71/(BH$8+BH$20)*100)</f>
        <v>0</v>
      </c>
      <c r="BJ71" s="78">
        <f>-BJ42</f>
        <v>0</v>
      </c>
      <c r="BK71" s="239">
        <f>IF(BJ71=0,0,BJ71/(BJ$8+BJ$20)*100)</f>
        <v>0</v>
      </c>
      <c r="BL71" s="254"/>
      <c r="BM71" s="9"/>
      <c r="BN71" s="22"/>
      <c r="BO71" s="9"/>
      <c r="BP71" s="13"/>
      <c r="BQ71" s="25"/>
      <c r="BR71" s="279"/>
      <c r="BS71" s="129" t="s">
        <v>61</v>
      </c>
      <c r="BT71" s="332" t="s">
        <v>305</v>
      </c>
      <c r="BU71" s="78">
        <f>-BU42</f>
        <v>0</v>
      </c>
      <c r="BV71" s="239">
        <f>IF(BU71=0,0,BU71/(BU$8+BU$20)*100)</f>
        <v>0</v>
      </c>
      <c r="BW71" s="78">
        <f t="shared" ref="BW71" si="781">-BW42</f>
        <v>0</v>
      </c>
      <c r="BX71" s="239">
        <f>IF(BW71=0,0,BW71/(BW$8+BW$20)*100)</f>
        <v>0</v>
      </c>
      <c r="BY71" s="78">
        <f t="shared" ref="BY71" si="782">-BY42</f>
        <v>0</v>
      </c>
      <c r="BZ71" s="239">
        <f>IF(BY71=0,0,BY71/(BY$8+BY$20)*100)</f>
        <v>0</v>
      </c>
      <c r="CA71" s="78">
        <f t="shared" ref="CA71" si="783">-CA42</f>
        <v>0</v>
      </c>
      <c r="CB71" s="239">
        <f>IF(CA71=0,0,CA71/(CA$8+CA$20)*100)</f>
        <v>0</v>
      </c>
      <c r="CC71" s="78">
        <f t="shared" ref="CC71" si="784">-CC42</f>
        <v>0</v>
      </c>
      <c r="CD71" s="239">
        <f>IF(CC71=0,0,CC71/(CC$8+CC$20)*100)</f>
        <v>0</v>
      </c>
      <c r="CE71" s="78">
        <f t="shared" ref="CE71" si="785">-CE42</f>
        <v>0</v>
      </c>
      <c r="CF71" s="239">
        <f>IF(CE71=0,0,CE71/(CE$8+CE$20)*100)</f>
        <v>0</v>
      </c>
      <c r="CG71" s="78">
        <f t="shared" ref="CG71" si="786">-CG42</f>
        <v>0</v>
      </c>
      <c r="CH71" s="239">
        <f>IF(CG71=0,0,CG71/(CG$8+CG$20)*100)</f>
        <v>0</v>
      </c>
      <c r="CI71" s="78">
        <f t="shared" ref="CI71" si="787">-CI42</f>
        <v>0</v>
      </c>
      <c r="CJ71" s="239">
        <f>IF(CI71=0,0,CI71/(CI$8+CI$20)*100)</f>
        <v>0</v>
      </c>
      <c r="CK71" s="78">
        <f t="shared" ref="CK71" si="788">-CK42</f>
        <v>0</v>
      </c>
      <c r="CL71" s="239">
        <f>IF(CK71=0,0,CK71/(CK$8+CK$20)*100)</f>
        <v>0</v>
      </c>
      <c r="CM71" s="78">
        <f t="shared" ref="CM71" si="789">-CM42</f>
        <v>0</v>
      </c>
      <c r="CN71" s="239">
        <f>IF(CM71=0,0,CM71/(CM$8+CM$20)*100)</f>
        <v>0</v>
      </c>
      <c r="CO71" s="78">
        <f t="shared" ref="CO71" si="790">-CO42</f>
        <v>0</v>
      </c>
      <c r="CP71" s="239">
        <f>IF(CO71=0,0,CO71/(CO$8+CO$20)*100)</f>
        <v>0</v>
      </c>
      <c r="CQ71" s="78">
        <f t="shared" ref="CQ71" si="791">-CQ42</f>
        <v>0</v>
      </c>
      <c r="CR71" s="239">
        <f>IF(CQ71=0,0,CQ71/(CQ$8+CQ$20)*100)</f>
        <v>0</v>
      </c>
      <c r="CS71" s="78">
        <f>-CS42</f>
        <v>0</v>
      </c>
      <c r="CT71" s="239">
        <f>IF(CS71=0,0,CS71/(CS$8+CS$20)*100)</f>
        <v>0</v>
      </c>
      <c r="CU71" s="254"/>
      <c r="CV71" s="9"/>
      <c r="CW71" s="22"/>
      <c r="CX71" s="9"/>
      <c r="CY71" s="13"/>
      <c r="CZ71" s="25"/>
      <c r="DA71" s="279"/>
      <c r="DB71" s="129" t="s">
        <v>61</v>
      </c>
      <c r="DC71" s="332" t="s">
        <v>305</v>
      </c>
      <c r="DD71" s="78">
        <f>-DD42</f>
        <v>0</v>
      </c>
      <c r="DE71" s="239">
        <f>IF(DD71=0,0,DD71/(DD$8+DD$20)*100)</f>
        <v>0</v>
      </c>
      <c r="DF71" s="78">
        <f t="shared" ref="DF71" si="792">-DF42</f>
        <v>0</v>
      </c>
      <c r="DG71" s="239">
        <f>IF(DF71=0,0,DF71/(DF$8+DF$20)*100)</f>
        <v>0</v>
      </c>
      <c r="DH71" s="78">
        <f t="shared" ref="DH71" si="793">-DH42</f>
        <v>0</v>
      </c>
      <c r="DI71" s="239">
        <f>IF(DH71=0,0,DH71/(DH$8+DH$20)*100)</f>
        <v>0</v>
      </c>
      <c r="DJ71" s="78">
        <f t="shared" ref="DJ71" si="794">-DJ42</f>
        <v>0</v>
      </c>
      <c r="DK71" s="239">
        <f>IF(DJ71=0,0,DJ71/(DJ$8+DJ$20)*100)</f>
        <v>0</v>
      </c>
      <c r="DL71" s="78">
        <f t="shared" ref="DL71" si="795">-DL42</f>
        <v>0</v>
      </c>
      <c r="DM71" s="239">
        <f>IF(DL71=0,0,DL71/(DL$8+DL$20)*100)</f>
        <v>0</v>
      </c>
      <c r="DN71" s="78">
        <f t="shared" ref="DN71" si="796">-DN42</f>
        <v>0</v>
      </c>
      <c r="DO71" s="239">
        <f>IF(DN71=0,0,DN71/(DN$8+DN$20)*100)</f>
        <v>0</v>
      </c>
      <c r="DP71" s="78">
        <f t="shared" ref="DP71" si="797">-DP42</f>
        <v>0</v>
      </c>
      <c r="DQ71" s="239">
        <f>IF(DP71=0,0,DP71/(DP$8+DP$20)*100)</f>
        <v>0</v>
      </c>
      <c r="DR71" s="78">
        <f t="shared" ref="DR71" si="798">-DR42</f>
        <v>0</v>
      </c>
      <c r="DS71" s="239">
        <f>IF(DR71=0,0,DR71/(DR$8+DR$20)*100)</f>
        <v>0</v>
      </c>
      <c r="DT71" s="78">
        <f t="shared" ref="DT71" si="799">-DT42</f>
        <v>0</v>
      </c>
      <c r="DU71" s="239">
        <f>IF(DT71=0,0,DT71/(DT$8+DT$20)*100)</f>
        <v>0</v>
      </c>
      <c r="DV71" s="78">
        <f t="shared" ref="DV71" si="800">-DV42</f>
        <v>0</v>
      </c>
      <c r="DW71" s="239">
        <f>IF(DV71=0,0,DV71/(DV$8+DV$20)*100)</f>
        <v>0</v>
      </c>
      <c r="DX71" s="78">
        <f t="shared" ref="DX71" si="801">-DX42</f>
        <v>0</v>
      </c>
      <c r="DY71" s="239">
        <f>IF(DX71=0,0,DX71/(DX$8+DX$20)*100)</f>
        <v>0</v>
      </c>
      <c r="DZ71" s="78">
        <f t="shared" ref="DZ71" si="802">-DZ42</f>
        <v>0</v>
      </c>
      <c r="EA71" s="239">
        <f>IF(DZ71=0,0,DZ71/(DZ$8+DZ$20)*100)</f>
        <v>0</v>
      </c>
      <c r="EB71" s="78">
        <f>-EB42</f>
        <v>0</v>
      </c>
      <c r="EC71" s="239">
        <f>IF(EB71=0,0,EB71/(EB$8+EB$20)*100)</f>
        <v>0</v>
      </c>
      <c r="ED71" s="254"/>
      <c r="EE71" s="9"/>
      <c r="EF71" s="22"/>
      <c r="EG71" s="9"/>
      <c r="EH71" s="13"/>
      <c r="EI71" s="25"/>
      <c r="EJ71" s="279"/>
      <c r="EK71" s="129" t="s">
        <v>61</v>
      </c>
      <c r="EL71" s="332" t="s">
        <v>305</v>
      </c>
      <c r="EM71" s="78">
        <f>-EM42</f>
        <v>0</v>
      </c>
      <c r="EN71" s="239">
        <f>IF(EM71=0,0,EM71/(EM$8+EM$20)*100)</f>
        <v>0</v>
      </c>
      <c r="EO71" s="78">
        <f t="shared" ref="EO71" si="803">-EO42</f>
        <v>0</v>
      </c>
      <c r="EP71" s="239">
        <f>IF(EO71=0,0,EO71/(EO$8+EO$20)*100)</f>
        <v>0</v>
      </c>
      <c r="EQ71" s="78">
        <f t="shared" ref="EQ71" si="804">-EQ42</f>
        <v>0</v>
      </c>
      <c r="ER71" s="239">
        <f>IF(EQ71=0,0,EQ71/(EQ$8+EQ$20)*100)</f>
        <v>0</v>
      </c>
      <c r="ES71" s="78">
        <f t="shared" ref="ES71" si="805">-ES42</f>
        <v>0</v>
      </c>
      <c r="ET71" s="239">
        <f>IF(ES71=0,0,ES71/(ES$8+ES$20)*100)</f>
        <v>0</v>
      </c>
      <c r="EU71" s="78">
        <f t="shared" ref="EU71" si="806">-EU42</f>
        <v>0</v>
      </c>
      <c r="EV71" s="239">
        <f>IF(EU71=0,0,EU71/(EU$8+EU$20)*100)</f>
        <v>0</v>
      </c>
      <c r="EW71" s="78">
        <f t="shared" ref="EW71" si="807">-EW42</f>
        <v>0</v>
      </c>
      <c r="EX71" s="239">
        <f>IF(EW71=0,0,EW71/(EW$8+EW$20)*100)</f>
        <v>0</v>
      </c>
      <c r="EY71" s="78">
        <f t="shared" ref="EY71" si="808">-EY42</f>
        <v>0</v>
      </c>
      <c r="EZ71" s="239">
        <f>IF(EY71=0,0,EY71/(EY$8+EY$20)*100)</f>
        <v>0</v>
      </c>
      <c r="FA71" s="78">
        <f t="shared" ref="FA71" si="809">-FA42</f>
        <v>0</v>
      </c>
      <c r="FB71" s="239">
        <f>IF(FA71=0,0,FA71/(FA$8+FA$20)*100)</f>
        <v>0</v>
      </c>
      <c r="FC71" s="78">
        <f t="shared" ref="FC71" si="810">-FC42</f>
        <v>0</v>
      </c>
      <c r="FD71" s="239">
        <f>IF(FC71=0,0,FC71/(FC$8+FC$20)*100)</f>
        <v>0</v>
      </c>
      <c r="FE71" s="78">
        <f t="shared" ref="FE71" si="811">-FE42</f>
        <v>0</v>
      </c>
      <c r="FF71" s="239">
        <f>IF(FE71=0,0,FE71/(FE$8+FE$20)*100)</f>
        <v>0</v>
      </c>
      <c r="FG71" s="78">
        <f t="shared" ref="FG71" si="812">-FG42</f>
        <v>0</v>
      </c>
      <c r="FH71" s="239">
        <f>IF(FG71=0,0,FG71/(FG$8+FG$20)*100)</f>
        <v>0</v>
      </c>
      <c r="FI71" s="78">
        <f t="shared" ref="FI71" si="813">-FI42</f>
        <v>0</v>
      </c>
      <c r="FJ71" s="239">
        <f>IF(FI71=0,0,FI71/(FI$8+FI$20)*100)</f>
        <v>0</v>
      </c>
      <c r="FK71" s="78">
        <f>-FK42</f>
        <v>0</v>
      </c>
      <c r="FL71" s="239">
        <f>IF(FK71=0,0,FK71/(FK$8+FK$20)*100)</f>
        <v>0</v>
      </c>
      <c r="FM71" s="254"/>
      <c r="FN71" s="9"/>
      <c r="FO71" s="22"/>
      <c r="FP71" s="9"/>
      <c r="FQ71" s="13"/>
      <c r="FR71" s="25"/>
      <c r="FS71" s="279"/>
    </row>
    <row r="72" spans="1:175" ht="4.5" customHeight="1" x14ac:dyDescent="0.2">
      <c r="A72" s="48"/>
      <c r="B72" s="48"/>
      <c r="C72" s="60"/>
      <c r="D72" s="63"/>
      <c r="E72" s="85"/>
      <c r="F72" s="63"/>
      <c r="G72" s="85"/>
      <c r="H72" s="63"/>
      <c r="I72" s="85"/>
      <c r="J72" s="63"/>
      <c r="K72" s="85"/>
      <c r="L72" s="63"/>
      <c r="M72" s="85"/>
      <c r="N72" s="63"/>
      <c r="O72" s="60"/>
      <c r="P72" s="63"/>
      <c r="Q72" s="85"/>
      <c r="R72" s="63"/>
      <c r="S72" s="85"/>
      <c r="T72" s="63"/>
      <c r="U72" s="60"/>
      <c r="V72" s="63"/>
      <c r="W72" s="85"/>
      <c r="X72" s="63"/>
      <c r="Y72" s="85"/>
      <c r="Z72" s="63"/>
      <c r="AA72" s="60"/>
      <c r="AB72" s="63"/>
      <c r="AC72" s="253"/>
      <c r="AD72" s="17"/>
      <c r="AE72" s="22"/>
      <c r="AF72" s="10"/>
      <c r="AG72" s="14"/>
      <c r="AH72" s="22"/>
      <c r="AI72" s="282"/>
      <c r="AJ72" s="48"/>
      <c r="AK72" s="48"/>
      <c r="AL72" s="60"/>
      <c r="AM72" s="63"/>
      <c r="AN72" s="85"/>
      <c r="AO72" s="63"/>
      <c r="AP72" s="85"/>
      <c r="AQ72" s="63"/>
      <c r="AR72" s="85"/>
      <c r="AS72" s="63"/>
      <c r="AT72" s="85"/>
      <c r="AU72" s="63"/>
      <c r="AV72" s="85"/>
      <c r="AW72" s="63"/>
      <c r="AX72" s="60"/>
      <c r="AY72" s="63"/>
      <c r="AZ72" s="85"/>
      <c r="BA72" s="63"/>
      <c r="BB72" s="85"/>
      <c r="BC72" s="63"/>
      <c r="BD72" s="60"/>
      <c r="BE72" s="63"/>
      <c r="BF72" s="85"/>
      <c r="BG72" s="63"/>
      <c r="BH72" s="85"/>
      <c r="BI72" s="63"/>
      <c r="BJ72" s="60"/>
      <c r="BK72" s="63"/>
      <c r="BL72" s="253"/>
      <c r="BM72" s="17"/>
      <c r="BN72" s="22"/>
      <c r="BO72" s="10"/>
      <c r="BP72" s="14"/>
      <c r="BQ72" s="22"/>
      <c r="BR72" s="282"/>
      <c r="BS72" s="48"/>
      <c r="BT72" s="48"/>
      <c r="BU72" s="60"/>
      <c r="BV72" s="63"/>
      <c r="BW72" s="85"/>
      <c r="BX72" s="63"/>
      <c r="BY72" s="85"/>
      <c r="BZ72" s="63"/>
      <c r="CA72" s="85"/>
      <c r="CB72" s="63"/>
      <c r="CC72" s="85"/>
      <c r="CD72" s="63"/>
      <c r="CE72" s="85"/>
      <c r="CF72" s="63"/>
      <c r="CG72" s="60"/>
      <c r="CH72" s="63"/>
      <c r="CI72" s="85"/>
      <c r="CJ72" s="63"/>
      <c r="CK72" s="85"/>
      <c r="CL72" s="63"/>
      <c r="CM72" s="60"/>
      <c r="CN72" s="63"/>
      <c r="CO72" s="85"/>
      <c r="CP72" s="63"/>
      <c r="CQ72" s="85"/>
      <c r="CR72" s="63"/>
      <c r="CS72" s="60"/>
      <c r="CT72" s="63"/>
      <c r="CU72" s="253"/>
      <c r="CV72" s="17"/>
      <c r="CW72" s="22"/>
      <c r="CX72" s="10"/>
      <c r="CY72" s="14"/>
      <c r="CZ72" s="22"/>
      <c r="DA72" s="282"/>
      <c r="DB72" s="48"/>
      <c r="DC72" s="48"/>
      <c r="DD72" s="60"/>
      <c r="DE72" s="63"/>
      <c r="DF72" s="85"/>
      <c r="DG72" s="63"/>
      <c r="DH72" s="85"/>
      <c r="DI72" s="63"/>
      <c r="DJ72" s="85"/>
      <c r="DK72" s="63"/>
      <c r="DL72" s="85"/>
      <c r="DM72" s="63"/>
      <c r="DN72" s="85"/>
      <c r="DO72" s="63"/>
      <c r="DP72" s="60"/>
      <c r="DQ72" s="63"/>
      <c r="DR72" s="85"/>
      <c r="DS72" s="63"/>
      <c r="DT72" s="85"/>
      <c r="DU72" s="63"/>
      <c r="DV72" s="60"/>
      <c r="DW72" s="63"/>
      <c r="DX72" s="85"/>
      <c r="DY72" s="63"/>
      <c r="DZ72" s="85"/>
      <c r="EA72" s="63"/>
      <c r="EB72" s="60"/>
      <c r="EC72" s="63"/>
      <c r="ED72" s="253"/>
      <c r="EE72" s="17"/>
      <c r="EF72" s="22"/>
      <c r="EG72" s="10"/>
      <c r="EH72" s="14"/>
      <c r="EI72" s="22"/>
      <c r="EJ72" s="282"/>
      <c r="EK72" s="48"/>
      <c r="EL72" s="48"/>
      <c r="EM72" s="60"/>
      <c r="EN72" s="63"/>
      <c r="EO72" s="85"/>
      <c r="EP72" s="63"/>
      <c r="EQ72" s="85"/>
      <c r="ER72" s="63"/>
      <c r="ES72" s="85"/>
      <c r="ET72" s="63"/>
      <c r="EU72" s="85"/>
      <c r="EV72" s="63"/>
      <c r="EW72" s="85"/>
      <c r="EX72" s="63"/>
      <c r="EY72" s="60"/>
      <c r="EZ72" s="63"/>
      <c r="FA72" s="85"/>
      <c r="FB72" s="63"/>
      <c r="FC72" s="85"/>
      <c r="FD72" s="63"/>
      <c r="FE72" s="60"/>
      <c r="FF72" s="63"/>
      <c r="FG72" s="85"/>
      <c r="FH72" s="63"/>
      <c r="FI72" s="85"/>
      <c r="FJ72" s="63"/>
      <c r="FK72" s="60"/>
      <c r="FL72" s="63"/>
      <c r="FM72" s="253"/>
      <c r="FN72" s="17"/>
      <c r="FO72" s="22"/>
      <c r="FP72" s="10"/>
      <c r="FQ72" s="14"/>
      <c r="FR72" s="22"/>
      <c r="FS72" s="282"/>
    </row>
    <row r="73" spans="1:175" s="28" customFormat="1" x14ac:dyDescent="0.2">
      <c r="A73" s="129" t="s">
        <v>3</v>
      </c>
      <c r="B73" s="129" t="s">
        <v>3</v>
      </c>
      <c r="C73" s="78">
        <f>C8+C20+C24+C37+C42+C44+C54+C71</f>
        <v>0</v>
      </c>
      <c r="D73" s="79">
        <f>IF(C73=0,0,C73/(C$8+C$20)*100)</f>
        <v>0</v>
      </c>
      <c r="E73" s="78">
        <f t="shared" ref="E73" si="814">E8+E20+E24+E37+E42+E44+E54+E71</f>
        <v>0</v>
      </c>
      <c r="F73" s="79">
        <f>IF(E73=0,0,E73/(E$8+E$20)*100)</f>
        <v>0</v>
      </c>
      <c r="G73" s="78">
        <f t="shared" ref="G73" si="815">G8+G20+G24+G37+G42+G44+G54+G71</f>
        <v>0</v>
      </c>
      <c r="H73" s="79">
        <f>IF(G73=0,0,G73/(G$8+G$20)*100)</f>
        <v>0</v>
      </c>
      <c r="I73" s="78">
        <f t="shared" ref="I73" si="816">I8+I20+I24+I37+I42+I44+I54+I71</f>
        <v>0</v>
      </c>
      <c r="J73" s="79">
        <f>IF(I73=0,0,I73/(I$8+I$20)*100)</f>
        <v>0</v>
      </c>
      <c r="K73" s="78">
        <f t="shared" ref="K73" si="817">K8+K20+K24+K37+K42+K44+K54+K71</f>
        <v>0</v>
      </c>
      <c r="L73" s="79">
        <f>IF(K73=0,0,K73/(K$8+K$20)*100)</f>
        <v>0</v>
      </c>
      <c r="M73" s="78">
        <f t="shared" ref="M73" si="818">M8+M20+M24+M37+M42+M44+M54+M71</f>
        <v>0</v>
      </c>
      <c r="N73" s="79">
        <f>IF(M73=0,0,M73/(M$8+M$20)*100)</f>
        <v>0</v>
      </c>
      <c r="O73" s="78">
        <f t="shared" ref="O73" si="819">O8+O20+O24+O37+O42+O44+O54+O71</f>
        <v>0</v>
      </c>
      <c r="P73" s="79">
        <f>IF(O73=0,0,O73/(O$8+O$20)*100)</f>
        <v>0</v>
      </c>
      <c r="Q73" s="78">
        <f t="shared" ref="Q73" si="820">Q8+Q20+Q24+Q37+Q42+Q44+Q54+Q71</f>
        <v>0</v>
      </c>
      <c r="R73" s="79">
        <f>IF(Q73=0,0,Q73/(Q$8+Q$20)*100)</f>
        <v>0</v>
      </c>
      <c r="S73" s="78">
        <f t="shared" ref="S73" si="821">S8+S20+S24+S37+S42+S44+S54+S71</f>
        <v>0</v>
      </c>
      <c r="T73" s="79">
        <f>IF(S73=0,0,S73/(S$8+S$20)*100)</f>
        <v>0</v>
      </c>
      <c r="U73" s="78">
        <f t="shared" ref="U73" si="822">U8+U20+U24+U37+U42+U44+U54+U71</f>
        <v>0</v>
      </c>
      <c r="V73" s="79">
        <f>IF(U73=0,0,U73/(U$8+U$20)*100)</f>
        <v>0</v>
      </c>
      <c r="W73" s="78">
        <f t="shared" ref="W73" si="823">W8+W20+W24+W37+W42+W44+W54+W71</f>
        <v>0</v>
      </c>
      <c r="X73" s="79">
        <f>IF(W73=0,0,W73/(W$8+W$20)*100)</f>
        <v>0</v>
      </c>
      <c r="Y73" s="78">
        <f t="shared" ref="Y73" si="824">Y8+Y20+Y24+Y37+Y42+Y44+Y54+Y71</f>
        <v>0</v>
      </c>
      <c r="Z73" s="79">
        <f>IF(Y73=0,0,Y73/(Y$8+Y$20)*100)</f>
        <v>0</v>
      </c>
      <c r="AA73" s="78">
        <f t="shared" ref="AA73" si="825">AA8+AA20+AA24+AA37+AA42+AA44+AA54+AA71</f>
        <v>0</v>
      </c>
      <c r="AB73" s="79">
        <f t="shared" ref="AB73" si="826">IF(AA73=0,0,AA73/(AA$8+AA$20)*100)</f>
        <v>0</v>
      </c>
      <c r="AC73" s="254"/>
      <c r="AD73" s="9"/>
      <c r="AE73" s="22"/>
      <c r="AF73" s="9"/>
      <c r="AG73" s="13"/>
      <c r="AH73" s="25"/>
      <c r="AI73" s="279"/>
      <c r="AJ73" s="129" t="s">
        <v>3</v>
      </c>
      <c r="AK73" s="129" t="s">
        <v>3</v>
      </c>
      <c r="AL73" s="78">
        <f>AL8+AL20+AL24+AL37+AL42+AL44+AL54+AL71</f>
        <v>0</v>
      </c>
      <c r="AM73" s="79">
        <f>IF(AL73=0,0,AL73/(AL$8+AL$20)*100)</f>
        <v>0</v>
      </c>
      <c r="AN73" s="78">
        <f t="shared" ref="AN73" si="827">AN8+AN20+AN24+AN37+AN42+AN44+AN54+AN71</f>
        <v>0</v>
      </c>
      <c r="AO73" s="79">
        <f>IF(AN73=0,0,AN73/(AN$8+AN$20)*100)</f>
        <v>0</v>
      </c>
      <c r="AP73" s="78">
        <f t="shared" ref="AP73" si="828">AP8+AP20+AP24+AP37+AP42+AP44+AP54+AP71</f>
        <v>0</v>
      </c>
      <c r="AQ73" s="79">
        <f>IF(AP73=0,0,AP73/(AP$8+AP$20)*100)</f>
        <v>0</v>
      </c>
      <c r="AR73" s="78">
        <f t="shared" ref="AR73" si="829">AR8+AR20+AR24+AR37+AR42+AR44+AR54+AR71</f>
        <v>0</v>
      </c>
      <c r="AS73" s="79">
        <f>IF(AR73=0,0,AR73/(AR$8+AR$20)*100)</f>
        <v>0</v>
      </c>
      <c r="AT73" s="78">
        <f t="shared" ref="AT73" si="830">AT8+AT20+AT24+AT37+AT42+AT44+AT54+AT71</f>
        <v>0</v>
      </c>
      <c r="AU73" s="79">
        <f>IF(AT73=0,0,AT73/(AT$8+AT$20)*100)</f>
        <v>0</v>
      </c>
      <c r="AV73" s="78">
        <f t="shared" ref="AV73" si="831">AV8+AV20+AV24+AV37+AV42+AV44+AV54+AV71</f>
        <v>0</v>
      </c>
      <c r="AW73" s="79">
        <f>IF(AV73=0,0,AV73/(AV$8+AV$20)*100)</f>
        <v>0</v>
      </c>
      <c r="AX73" s="78">
        <f t="shared" ref="AX73" si="832">AX8+AX20+AX24+AX37+AX42+AX44+AX54+AX71</f>
        <v>0</v>
      </c>
      <c r="AY73" s="79">
        <f>IF(AX73=0,0,AX73/(AX$8+AX$20)*100)</f>
        <v>0</v>
      </c>
      <c r="AZ73" s="78">
        <f t="shared" ref="AZ73" si="833">AZ8+AZ20+AZ24+AZ37+AZ42+AZ44+AZ54+AZ71</f>
        <v>0</v>
      </c>
      <c r="BA73" s="79">
        <f>IF(AZ73=0,0,AZ73/(AZ$8+AZ$20)*100)</f>
        <v>0</v>
      </c>
      <c r="BB73" s="78">
        <f t="shared" ref="BB73" si="834">BB8+BB20+BB24+BB37+BB42+BB44+BB54+BB71</f>
        <v>0</v>
      </c>
      <c r="BC73" s="79">
        <f>IF(BB73=0,0,BB73/(BB$8+BB$20)*100)</f>
        <v>0</v>
      </c>
      <c r="BD73" s="78">
        <f t="shared" ref="BD73" si="835">BD8+BD20+BD24+BD37+BD42+BD44+BD54+BD71</f>
        <v>0</v>
      </c>
      <c r="BE73" s="79">
        <f>IF(BD73=0,0,BD73/(BD$8+BD$20)*100)</f>
        <v>0</v>
      </c>
      <c r="BF73" s="78">
        <f t="shared" ref="BF73" si="836">BF8+BF20+BF24+BF37+BF42+BF44+BF54+BF71</f>
        <v>0</v>
      </c>
      <c r="BG73" s="79">
        <f>IF(BF73=0,0,BF73/(BF$8+BF$20)*100)</f>
        <v>0</v>
      </c>
      <c r="BH73" s="78">
        <f t="shared" ref="BH73" si="837">BH8+BH20+BH24+BH37+BH42+BH44+BH54+BH71</f>
        <v>0</v>
      </c>
      <c r="BI73" s="79">
        <f>IF(BH73=0,0,BH73/(BH$8+BH$20)*100)</f>
        <v>0</v>
      </c>
      <c r="BJ73" s="78">
        <f t="shared" ref="BJ73" si="838">BJ8+BJ20+BJ24+BJ37+BJ42+BJ44+BJ54+BJ71</f>
        <v>0</v>
      </c>
      <c r="BK73" s="79">
        <f t="shared" ref="BK73" si="839">IF(BJ73=0,0,BJ73/(BJ$8+BJ$20)*100)</f>
        <v>0</v>
      </c>
      <c r="BL73" s="254"/>
      <c r="BM73" s="9"/>
      <c r="BN73" s="22"/>
      <c r="BO73" s="9"/>
      <c r="BP73" s="13"/>
      <c r="BQ73" s="25"/>
      <c r="BR73" s="279"/>
      <c r="BS73" s="129" t="s">
        <v>3</v>
      </c>
      <c r="BT73" s="129" t="s">
        <v>3</v>
      </c>
      <c r="BU73" s="78">
        <f>BU8+BU20+BU24+BU37+BU42+BU44+BU54+BU71</f>
        <v>0</v>
      </c>
      <c r="BV73" s="79">
        <f>IF(BU73=0,0,BU73/(BU$8+BU$20)*100)</f>
        <v>0</v>
      </c>
      <c r="BW73" s="78">
        <f t="shared" ref="BW73" si="840">BW8+BW20+BW24+BW37+BW42+BW44+BW54+BW71</f>
        <v>0</v>
      </c>
      <c r="BX73" s="79">
        <f>IF(BW73=0,0,BW73/(BW$8+BW$20)*100)</f>
        <v>0</v>
      </c>
      <c r="BY73" s="78">
        <f t="shared" ref="BY73" si="841">BY8+BY20+BY24+BY37+BY42+BY44+BY54+BY71</f>
        <v>0</v>
      </c>
      <c r="BZ73" s="79">
        <f>IF(BY73=0,0,BY73/(BY$8+BY$20)*100)</f>
        <v>0</v>
      </c>
      <c r="CA73" s="78">
        <f t="shared" ref="CA73" si="842">CA8+CA20+CA24+CA37+CA42+CA44+CA54+CA71</f>
        <v>0</v>
      </c>
      <c r="CB73" s="79">
        <f>IF(CA73=0,0,CA73/(CA$8+CA$20)*100)</f>
        <v>0</v>
      </c>
      <c r="CC73" s="78">
        <f t="shared" ref="CC73" si="843">CC8+CC20+CC24+CC37+CC42+CC44+CC54+CC71</f>
        <v>0</v>
      </c>
      <c r="CD73" s="79">
        <f>IF(CC73=0,0,CC73/(CC$8+CC$20)*100)</f>
        <v>0</v>
      </c>
      <c r="CE73" s="78">
        <f t="shared" ref="CE73" si="844">CE8+CE20+CE24+CE37+CE42+CE44+CE54+CE71</f>
        <v>0</v>
      </c>
      <c r="CF73" s="79">
        <f>IF(CE73=0,0,CE73/(CE$8+CE$20)*100)</f>
        <v>0</v>
      </c>
      <c r="CG73" s="78">
        <f t="shared" ref="CG73" si="845">CG8+CG20+CG24+CG37+CG42+CG44+CG54+CG71</f>
        <v>0</v>
      </c>
      <c r="CH73" s="79">
        <f>IF(CG73=0,0,CG73/(CG$8+CG$20)*100)</f>
        <v>0</v>
      </c>
      <c r="CI73" s="78">
        <f t="shared" ref="CI73" si="846">CI8+CI20+CI24+CI37+CI42+CI44+CI54+CI71</f>
        <v>0</v>
      </c>
      <c r="CJ73" s="79">
        <f>IF(CI73=0,0,CI73/(CI$8+CI$20)*100)</f>
        <v>0</v>
      </c>
      <c r="CK73" s="78">
        <f t="shared" ref="CK73" si="847">CK8+CK20+CK24+CK37+CK42+CK44+CK54+CK71</f>
        <v>0</v>
      </c>
      <c r="CL73" s="79">
        <f>IF(CK73=0,0,CK73/(CK$8+CK$20)*100)</f>
        <v>0</v>
      </c>
      <c r="CM73" s="78">
        <f t="shared" ref="CM73" si="848">CM8+CM20+CM24+CM37+CM42+CM44+CM54+CM71</f>
        <v>0</v>
      </c>
      <c r="CN73" s="79">
        <f>IF(CM73=0,0,CM73/(CM$8+CM$20)*100)</f>
        <v>0</v>
      </c>
      <c r="CO73" s="78">
        <f t="shared" ref="CO73" si="849">CO8+CO20+CO24+CO37+CO42+CO44+CO54+CO71</f>
        <v>0</v>
      </c>
      <c r="CP73" s="79">
        <f>IF(CO73=0,0,CO73/(CO$8+CO$20)*100)</f>
        <v>0</v>
      </c>
      <c r="CQ73" s="78">
        <f t="shared" ref="CQ73" si="850">CQ8+CQ20+CQ24+CQ37+CQ42+CQ44+CQ54+CQ71</f>
        <v>0</v>
      </c>
      <c r="CR73" s="79">
        <f>IF(CQ73=0,0,CQ73/(CQ$8+CQ$20)*100)</f>
        <v>0</v>
      </c>
      <c r="CS73" s="78">
        <f t="shared" ref="CS73" si="851">CS8+CS20+CS24+CS37+CS42+CS44+CS54+CS71</f>
        <v>0</v>
      </c>
      <c r="CT73" s="79">
        <f t="shared" ref="CT73" si="852">IF(CS73=0,0,CS73/(CS$8+CS$20)*100)</f>
        <v>0</v>
      </c>
      <c r="CU73" s="254"/>
      <c r="CV73" s="9"/>
      <c r="CW73" s="22"/>
      <c r="CX73" s="9"/>
      <c r="CY73" s="13"/>
      <c r="CZ73" s="25"/>
      <c r="DA73" s="279"/>
      <c r="DB73" s="129" t="s">
        <v>3</v>
      </c>
      <c r="DC73" s="129" t="s">
        <v>3</v>
      </c>
      <c r="DD73" s="78">
        <f>DD8+DD20+DD24+DD37+DD42+DD44+DD54+DD71</f>
        <v>0</v>
      </c>
      <c r="DE73" s="79">
        <f>IF(DD73=0,0,DD73/(DD$8+DD$20)*100)</f>
        <v>0</v>
      </c>
      <c r="DF73" s="78">
        <f t="shared" ref="DF73" si="853">DF8+DF20+DF24+DF37+DF42+DF44+DF54+DF71</f>
        <v>0</v>
      </c>
      <c r="DG73" s="79">
        <f>IF(DF73=0,0,DF73/(DF$8+DF$20)*100)</f>
        <v>0</v>
      </c>
      <c r="DH73" s="78">
        <f t="shared" ref="DH73" si="854">DH8+DH20+DH24+DH37+DH42+DH44+DH54+DH71</f>
        <v>0</v>
      </c>
      <c r="DI73" s="79">
        <f>IF(DH73=0,0,DH73/(DH$8+DH$20)*100)</f>
        <v>0</v>
      </c>
      <c r="DJ73" s="78">
        <f t="shared" ref="DJ73" si="855">DJ8+DJ20+DJ24+DJ37+DJ42+DJ44+DJ54+DJ71</f>
        <v>0</v>
      </c>
      <c r="DK73" s="79">
        <f>IF(DJ73=0,0,DJ73/(DJ$8+DJ$20)*100)</f>
        <v>0</v>
      </c>
      <c r="DL73" s="78">
        <f t="shared" ref="DL73" si="856">DL8+DL20+DL24+DL37+DL42+DL44+DL54+DL71</f>
        <v>0</v>
      </c>
      <c r="DM73" s="79">
        <f>IF(DL73=0,0,DL73/(DL$8+DL$20)*100)</f>
        <v>0</v>
      </c>
      <c r="DN73" s="78">
        <f t="shared" ref="DN73" si="857">DN8+DN20+DN24+DN37+DN42+DN44+DN54+DN71</f>
        <v>0</v>
      </c>
      <c r="DO73" s="79">
        <f>IF(DN73=0,0,DN73/(DN$8+DN$20)*100)</f>
        <v>0</v>
      </c>
      <c r="DP73" s="78">
        <f t="shared" ref="DP73" si="858">DP8+DP20+DP24+DP37+DP42+DP44+DP54+DP71</f>
        <v>0</v>
      </c>
      <c r="DQ73" s="79">
        <f>IF(DP73=0,0,DP73/(DP$8+DP$20)*100)</f>
        <v>0</v>
      </c>
      <c r="DR73" s="78">
        <f t="shared" ref="DR73" si="859">DR8+DR20+DR24+DR37+DR42+DR44+DR54+DR71</f>
        <v>0</v>
      </c>
      <c r="DS73" s="79">
        <f>IF(DR73=0,0,DR73/(DR$8+DR$20)*100)</f>
        <v>0</v>
      </c>
      <c r="DT73" s="78">
        <f t="shared" ref="DT73" si="860">DT8+DT20+DT24+DT37+DT42+DT44+DT54+DT71</f>
        <v>0</v>
      </c>
      <c r="DU73" s="79">
        <f>IF(DT73=0,0,DT73/(DT$8+DT$20)*100)</f>
        <v>0</v>
      </c>
      <c r="DV73" s="78">
        <f t="shared" ref="DV73" si="861">DV8+DV20+DV24+DV37+DV42+DV44+DV54+DV71</f>
        <v>0</v>
      </c>
      <c r="DW73" s="79">
        <f>IF(DV73=0,0,DV73/(DV$8+DV$20)*100)</f>
        <v>0</v>
      </c>
      <c r="DX73" s="78">
        <f t="shared" ref="DX73" si="862">DX8+DX20+DX24+DX37+DX42+DX44+DX54+DX71</f>
        <v>0</v>
      </c>
      <c r="DY73" s="79">
        <f>IF(DX73=0,0,DX73/(DX$8+DX$20)*100)</f>
        <v>0</v>
      </c>
      <c r="DZ73" s="78">
        <f t="shared" ref="DZ73" si="863">DZ8+DZ20+DZ24+DZ37+DZ42+DZ44+DZ54+DZ71</f>
        <v>0</v>
      </c>
      <c r="EA73" s="79">
        <f>IF(DZ73=0,0,DZ73/(DZ$8+DZ$20)*100)</f>
        <v>0</v>
      </c>
      <c r="EB73" s="78">
        <f t="shared" ref="EB73" si="864">EB8+EB20+EB24+EB37+EB42+EB44+EB54+EB71</f>
        <v>0</v>
      </c>
      <c r="EC73" s="79">
        <f t="shared" ref="EC73" si="865">IF(EB73=0,0,EB73/(EB$8+EB$20)*100)</f>
        <v>0</v>
      </c>
      <c r="ED73" s="254"/>
      <c r="EE73" s="9"/>
      <c r="EF73" s="22"/>
      <c r="EG73" s="9"/>
      <c r="EH73" s="13"/>
      <c r="EI73" s="25"/>
      <c r="EJ73" s="279"/>
      <c r="EK73" s="129" t="s">
        <v>3</v>
      </c>
      <c r="EL73" s="129" t="s">
        <v>3</v>
      </c>
      <c r="EM73" s="78">
        <f>EM8+EM20+EM24+EM37+EM42+EM44+EM54+EM71</f>
        <v>0</v>
      </c>
      <c r="EN73" s="79">
        <f>IF(EM73=0,0,EM73/(EM$8+EM$20)*100)</f>
        <v>0</v>
      </c>
      <c r="EO73" s="78">
        <f t="shared" ref="EO73" si="866">EO8+EO20+EO24+EO37+EO42+EO44+EO54+EO71</f>
        <v>0</v>
      </c>
      <c r="EP73" s="79">
        <f>IF(EO73=0,0,EO73/(EO$8+EO$20)*100)</f>
        <v>0</v>
      </c>
      <c r="EQ73" s="78">
        <f t="shared" ref="EQ73" si="867">EQ8+EQ20+EQ24+EQ37+EQ42+EQ44+EQ54+EQ71</f>
        <v>0</v>
      </c>
      <c r="ER73" s="79">
        <f>IF(EQ73=0,0,EQ73/(EQ$8+EQ$20)*100)</f>
        <v>0</v>
      </c>
      <c r="ES73" s="78">
        <f t="shared" ref="ES73" si="868">ES8+ES20+ES24+ES37+ES42+ES44+ES54+ES71</f>
        <v>0</v>
      </c>
      <c r="ET73" s="79">
        <f>IF(ES73=0,0,ES73/(ES$8+ES$20)*100)</f>
        <v>0</v>
      </c>
      <c r="EU73" s="78">
        <f t="shared" ref="EU73" si="869">EU8+EU20+EU24+EU37+EU42+EU44+EU54+EU71</f>
        <v>0</v>
      </c>
      <c r="EV73" s="79">
        <f>IF(EU73=0,0,EU73/(EU$8+EU$20)*100)</f>
        <v>0</v>
      </c>
      <c r="EW73" s="78">
        <f t="shared" ref="EW73" si="870">EW8+EW20+EW24+EW37+EW42+EW44+EW54+EW71</f>
        <v>0</v>
      </c>
      <c r="EX73" s="79">
        <f>IF(EW73=0,0,EW73/(EW$8+EW$20)*100)</f>
        <v>0</v>
      </c>
      <c r="EY73" s="78">
        <f t="shared" ref="EY73" si="871">EY8+EY20+EY24+EY37+EY42+EY44+EY54+EY71</f>
        <v>0</v>
      </c>
      <c r="EZ73" s="79">
        <f>IF(EY73=0,0,EY73/(EY$8+EY$20)*100)</f>
        <v>0</v>
      </c>
      <c r="FA73" s="78">
        <f t="shared" ref="FA73" si="872">FA8+FA20+FA24+FA37+FA42+FA44+FA54+FA71</f>
        <v>0</v>
      </c>
      <c r="FB73" s="79">
        <f>IF(FA73=0,0,FA73/(FA$8+FA$20)*100)</f>
        <v>0</v>
      </c>
      <c r="FC73" s="78">
        <f t="shared" ref="FC73" si="873">FC8+FC20+FC24+FC37+FC42+FC44+FC54+FC71</f>
        <v>0</v>
      </c>
      <c r="FD73" s="79">
        <f>IF(FC73=0,0,FC73/(FC$8+FC$20)*100)</f>
        <v>0</v>
      </c>
      <c r="FE73" s="78">
        <f t="shared" ref="FE73" si="874">FE8+FE20+FE24+FE37+FE42+FE44+FE54+FE71</f>
        <v>0</v>
      </c>
      <c r="FF73" s="79">
        <f>IF(FE73=0,0,FE73/(FE$8+FE$20)*100)</f>
        <v>0</v>
      </c>
      <c r="FG73" s="78">
        <f t="shared" ref="FG73" si="875">FG8+FG20+FG24+FG37+FG42+FG44+FG54+FG71</f>
        <v>0</v>
      </c>
      <c r="FH73" s="79">
        <f>IF(FG73=0,0,FG73/(FG$8+FG$20)*100)</f>
        <v>0</v>
      </c>
      <c r="FI73" s="78">
        <f t="shared" ref="FI73" si="876">FI8+FI20+FI24+FI37+FI42+FI44+FI54+FI71</f>
        <v>0</v>
      </c>
      <c r="FJ73" s="79">
        <f>IF(FI73=0,0,FI73/(FI$8+FI$20)*100)</f>
        <v>0</v>
      </c>
      <c r="FK73" s="78">
        <f t="shared" ref="FK73" si="877">FK8+FK20+FK24+FK37+FK42+FK44+FK54+FK71</f>
        <v>0</v>
      </c>
      <c r="FL73" s="79">
        <f t="shared" ref="FL73" si="878">IF(FK73=0,0,FK73/(FK$8+FK$20)*100)</f>
        <v>0</v>
      </c>
      <c r="FM73" s="254"/>
      <c r="FN73" s="9"/>
      <c r="FO73" s="22"/>
      <c r="FP73" s="9"/>
      <c r="FQ73" s="13"/>
      <c r="FR73" s="25"/>
      <c r="FS73" s="279"/>
    </row>
    <row r="74" spans="1:175" ht="4.5" customHeight="1" x14ac:dyDescent="0.2">
      <c r="A74" s="48"/>
      <c r="B74" s="48"/>
      <c r="C74" s="76"/>
      <c r="D74" s="82"/>
      <c r="E74" s="134"/>
      <c r="F74" s="82"/>
      <c r="G74" s="134"/>
      <c r="H74" s="82"/>
      <c r="I74" s="134"/>
      <c r="J74" s="82"/>
      <c r="K74" s="134"/>
      <c r="L74" s="82"/>
      <c r="M74" s="134"/>
      <c r="N74" s="82"/>
      <c r="O74" s="76"/>
      <c r="P74" s="82"/>
      <c r="Q74" s="134"/>
      <c r="R74" s="82"/>
      <c r="S74" s="134"/>
      <c r="T74" s="82"/>
      <c r="U74" s="134"/>
      <c r="V74" s="82"/>
      <c r="W74" s="134"/>
      <c r="X74" s="82"/>
      <c r="Y74" s="134"/>
      <c r="Z74" s="82"/>
      <c r="AA74" s="134"/>
      <c r="AB74" s="82"/>
      <c r="AC74" s="254"/>
      <c r="AD74" s="9"/>
      <c r="AE74" s="27"/>
      <c r="AF74" s="9"/>
      <c r="AG74" s="13"/>
      <c r="AH74" s="25"/>
      <c r="AI74" s="282"/>
      <c r="AJ74" s="48"/>
      <c r="AK74" s="48"/>
      <c r="AL74" s="76"/>
      <c r="AM74" s="82"/>
      <c r="AN74" s="134"/>
      <c r="AO74" s="82"/>
      <c r="AP74" s="134"/>
      <c r="AQ74" s="82"/>
      <c r="AR74" s="134"/>
      <c r="AS74" s="82"/>
      <c r="AT74" s="134"/>
      <c r="AU74" s="82"/>
      <c r="AV74" s="134"/>
      <c r="AW74" s="82"/>
      <c r="AX74" s="76"/>
      <c r="AY74" s="82"/>
      <c r="AZ74" s="134"/>
      <c r="BA74" s="82"/>
      <c r="BB74" s="134"/>
      <c r="BC74" s="82"/>
      <c r="BD74" s="134"/>
      <c r="BE74" s="82"/>
      <c r="BF74" s="134"/>
      <c r="BG74" s="82"/>
      <c r="BH74" s="134"/>
      <c r="BI74" s="82"/>
      <c r="BJ74" s="134"/>
      <c r="BK74" s="82"/>
      <c r="BL74" s="254"/>
      <c r="BM74" s="9"/>
      <c r="BN74" s="27"/>
      <c r="BO74" s="9"/>
      <c r="BP74" s="13"/>
      <c r="BQ74" s="25"/>
      <c r="BR74" s="282"/>
      <c r="BS74" s="48"/>
      <c r="BT74" s="48"/>
      <c r="BU74" s="76"/>
      <c r="BV74" s="82"/>
      <c r="BW74" s="134"/>
      <c r="BX74" s="82"/>
      <c r="BY74" s="134"/>
      <c r="BZ74" s="82"/>
      <c r="CA74" s="134"/>
      <c r="CB74" s="82"/>
      <c r="CC74" s="134"/>
      <c r="CD74" s="82"/>
      <c r="CE74" s="134"/>
      <c r="CF74" s="82"/>
      <c r="CG74" s="76"/>
      <c r="CH74" s="82"/>
      <c r="CI74" s="134"/>
      <c r="CJ74" s="82"/>
      <c r="CK74" s="134"/>
      <c r="CL74" s="82"/>
      <c r="CM74" s="134"/>
      <c r="CN74" s="82"/>
      <c r="CO74" s="134"/>
      <c r="CP74" s="82"/>
      <c r="CQ74" s="134"/>
      <c r="CR74" s="82"/>
      <c r="CS74" s="134"/>
      <c r="CT74" s="82"/>
      <c r="CU74" s="254"/>
      <c r="CV74" s="9"/>
      <c r="CW74" s="27"/>
      <c r="CX74" s="9"/>
      <c r="CY74" s="13"/>
      <c r="CZ74" s="25"/>
      <c r="DA74" s="282"/>
      <c r="DB74" s="48"/>
      <c r="DC74" s="48"/>
      <c r="DD74" s="76"/>
      <c r="DE74" s="82"/>
      <c r="DF74" s="134"/>
      <c r="DG74" s="82"/>
      <c r="DH74" s="134"/>
      <c r="DI74" s="82"/>
      <c r="DJ74" s="134"/>
      <c r="DK74" s="82"/>
      <c r="DL74" s="134"/>
      <c r="DM74" s="82"/>
      <c r="DN74" s="134"/>
      <c r="DO74" s="82"/>
      <c r="DP74" s="76"/>
      <c r="DQ74" s="82"/>
      <c r="DR74" s="134"/>
      <c r="DS74" s="82"/>
      <c r="DT74" s="134"/>
      <c r="DU74" s="82"/>
      <c r="DV74" s="134"/>
      <c r="DW74" s="82"/>
      <c r="DX74" s="134"/>
      <c r="DY74" s="82"/>
      <c r="DZ74" s="134"/>
      <c r="EA74" s="82"/>
      <c r="EB74" s="134"/>
      <c r="EC74" s="82"/>
      <c r="ED74" s="254"/>
      <c r="EE74" s="9"/>
      <c r="EF74" s="27"/>
      <c r="EG74" s="9"/>
      <c r="EH74" s="13"/>
      <c r="EI74" s="25"/>
      <c r="EJ74" s="282"/>
      <c r="EK74" s="48"/>
      <c r="EL74" s="48"/>
      <c r="EM74" s="76"/>
      <c r="EN74" s="82"/>
      <c r="EO74" s="134"/>
      <c r="EP74" s="82"/>
      <c r="EQ74" s="134"/>
      <c r="ER74" s="82"/>
      <c r="ES74" s="134"/>
      <c r="ET74" s="82"/>
      <c r="EU74" s="134"/>
      <c r="EV74" s="82"/>
      <c r="EW74" s="134"/>
      <c r="EX74" s="82"/>
      <c r="EY74" s="76"/>
      <c r="EZ74" s="82"/>
      <c r="FA74" s="134"/>
      <c r="FB74" s="82"/>
      <c r="FC74" s="134"/>
      <c r="FD74" s="82"/>
      <c r="FE74" s="134"/>
      <c r="FF74" s="82"/>
      <c r="FG74" s="134"/>
      <c r="FH74" s="82"/>
      <c r="FI74" s="134"/>
      <c r="FJ74" s="82"/>
      <c r="FK74" s="134"/>
      <c r="FL74" s="82"/>
      <c r="FM74" s="254"/>
      <c r="FN74" s="9"/>
      <c r="FO74" s="27"/>
      <c r="FP74" s="9"/>
      <c r="FQ74" s="13"/>
      <c r="FR74" s="25"/>
      <c r="FS74" s="282"/>
    </row>
    <row r="75" spans="1:175" collapsed="1" x14ac:dyDescent="0.2">
      <c r="A75" s="70" t="s">
        <v>497</v>
      </c>
      <c r="B75" s="70" t="s">
        <v>306</v>
      </c>
      <c r="C75" s="51">
        <f>SUM(C76:C78)</f>
        <v>0</v>
      </c>
      <c r="D75" s="53">
        <f>IF(C75=0,0,C75/(C$8+C$20)*100)</f>
        <v>0</v>
      </c>
      <c r="E75" s="51">
        <f>SUM(E76:E78)</f>
        <v>0</v>
      </c>
      <c r="F75" s="53">
        <f>IF(E75=0,0,E75/(E$8+E$20)*100)</f>
        <v>0</v>
      </c>
      <c r="G75" s="51">
        <f>SUM(G76:G78)</f>
        <v>0</v>
      </c>
      <c r="H75" s="53">
        <f>IF(G75=0,0,G75/(G$8+G$20)*100)</f>
        <v>0</v>
      </c>
      <c r="I75" s="51">
        <f>SUM(I76:I78)</f>
        <v>0</v>
      </c>
      <c r="J75" s="53">
        <f>IF(I75=0,0,I75/(I$8+I$20)*100)</f>
        <v>0</v>
      </c>
      <c r="K75" s="51">
        <f>SUM(K76:K78)</f>
        <v>0</v>
      </c>
      <c r="L75" s="53">
        <f>IF(K75=0,0,K75/(K$8+K$20)*100)</f>
        <v>0</v>
      </c>
      <c r="M75" s="51">
        <f>SUM(M76:M78)</f>
        <v>0</v>
      </c>
      <c r="N75" s="53">
        <f>IF(M75=0,0,M75/(M$8+M$20)*100)</f>
        <v>0</v>
      </c>
      <c r="O75" s="51">
        <f>SUM(O76:O78)</f>
        <v>0</v>
      </c>
      <c r="P75" s="53">
        <f>IF(O75=0,0,O75/(O$8+O$20)*100)</f>
        <v>0</v>
      </c>
      <c r="Q75" s="51">
        <f>SUM(Q76:Q78)</f>
        <v>0</v>
      </c>
      <c r="R75" s="53">
        <f>IF(Q75=0,0,Q75/(Q$8+Q$20)*100)</f>
        <v>0</v>
      </c>
      <c r="S75" s="51">
        <f>SUM(S76:S78)</f>
        <v>0</v>
      </c>
      <c r="T75" s="53">
        <f>IF(S75=0,0,S75/(S$8+S$20)*100)</f>
        <v>0</v>
      </c>
      <c r="U75" s="51">
        <f>SUM(U76:U78)</f>
        <v>0</v>
      </c>
      <c r="V75" s="53">
        <f>IF(U75=0,0,U75/(U$8+U$20)*100)</f>
        <v>0</v>
      </c>
      <c r="W75" s="51">
        <f>SUM(W76:W78)</f>
        <v>0</v>
      </c>
      <c r="X75" s="53">
        <f>IF(W75=0,0,W75/(W$8+W$20)*100)</f>
        <v>0</v>
      </c>
      <c r="Y75" s="51">
        <f>SUM(Y76:Y78)</f>
        <v>0</v>
      </c>
      <c r="Z75" s="53">
        <f>IF(Y75=0,0,Y75/(Y$8+Y$20)*100)</f>
        <v>0</v>
      </c>
      <c r="AA75" s="51">
        <f>C75+E75+G75+I75+K75+M75+O75+Q75+S75+U75+W75+Y75</f>
        <v>0</v>
      </c>
      <c r="AB75" s="53">
        <f>IF(AA75=0,0,AA75/(AA$8+AA$20)*100)</f>
        <v>0</v>
      </c>
      <c r="AC75" s="254"/>
      <c r="AD75" s="9"/>
      <c r="AE75" s="22"/>
      <c r="AF75" s="9"/>
      <c r="AG75" s="13"/>
      <c r="AH75" s="25"/>
      <c r="AI75" s="282"/>
      <c r="AJ75" s="70" t="s">
        <v>12</v>
      </c>
      <c r="AK75" s="70" t="s">
        <v>306</v>
      </c>
      <c r="AL75" s="51">
        <f>SUM(AL76:AL78)</f>
        <v>0</v>
      </c>
      <c r="AM75" s="53">
        <f>IF(AL75=0,0,AL75/(AL$8+AL$20)*100)</f>
        <v>0</v>
      </c>
      <c r="AN75" s="51">
        <f>SUM(AN76:AN78)</f>
        <v>0</v>
      </c>
      <c r="AO75" s="53">
        <f>IF(AN75=0,0,AN75/(AN$8+AN$20)*100)</f>
        <v>0</v>
      </c>
      <c r="AP75" s="51">
        <f>SUM(AP76:AP78)</f>
        <v>0</v>
      </c>
      <c r="AQ75" s="53">
        <f>IF(AP75=0,0,AP75/(AP$8+AP$20)*100)</f>
        <v>0</v>
      </c>
      <c r="AR75" s="51">
        <f>SUM(AR76:AR78)</f>
        <v>0</v>
      </c>
      <c r="AS75" s="53">
        <f>IF(AR75=0,0,AR75/(AR$8+AR$20)*100)</f>
        <v>0</v>
      </c>
      <c r="AT75" s="51">
        <f>SUM(AT76:AT78)</f>
        <v>0</v>
      </c>
      <c r="AU75" s="53">
        <f>IF(AT75=0,0,AT75/(AT$8+AT$20)*100)</f>
        <v>0</v>
      </c>
      <c r="AV75" s="51">
        <f>SUM(AV76:AV78)</f>
        <v>0</v>
      </c>
      <c r="AW75" s="53">
        <f>IF(AV75=0,0,AV75/(AV$8+AV$20)*100)</f>
        <v>0</v>
      </c>
      <c r="AX75" s="51">
        <f>SUM(AX76:AX78)</f>
        <v>0</v>
      </c>
      <c r="AY75" s="53">
        <f>IF(AX75=0,0,AX75/(AX$8+AX$20)*100)</f>
        <v>0</v>
      </c>
      <c r="AZ75" s="51">
        <f>SUM(AZ76:AZ78)</f>
        <v>0</v>
      </c>
      <c r="BA75" s="53">
        <f>IF(AZ75=0,0,AZ75/(AZ$8+AZ$20)*100)</f>
        <v>0</v>
      </c>
      <c r="BB75" s="51">
        <f>SUM(BB76:BB78)</f>
        <v>0</v>
      </c>
      <c r="BC75" s="53">
        <f>IF(BB75=0,0,BB75/(BB$8+BB$20)*100)</f>
        <v>0</v>
      </c>
      <c r="BD75" s="51">
        <f>SUM(BD76:BD78)</f>
        <v>0</v>
      </c>
      <c r="BE75" s="53">
        <f>IF(BD75=0,0,BD75/(BD$8+BD$20)*100)</f>
        <v>0</v>
      </c>
      <c r="BF75" s="51">
        <f>SUM(BF76:BF78)</f>
        <v>0</v>
      </c>
      <c r="BG75" s="53">
        <f>IF(BF75=0,0,BF75/(BF$8+BF$20)*100)</f>
        <v>0</v>
      </c>
      <c r="BH75" s="51">
        <f>SUM(BH76:BH78)</f>
        <v>0</v>
      </c>
      <c r="BI75" s="53">
        <f>IF(BH75=0,0,BH75/(BH$8+BH$20)*100)</f>
        <v>0</v>
      </c>
      <c r="BJ75" s="51">
        <f>AL75+AN75+AP75+AR75+AT75+AV75+AX75+AZ75+BB75+BD75+BF75+BH75</f>
        <v>0</v>
      </c>
      <c r="BK75" s="53">
        <f>IF(BJ75=0,0,BJ75/(BJ$8+BJ$20)*100)</f>
        <v>0</v>
      </c>
      <c r="BL75" s="254"/>
      <c r="BM75" s="9"/>
      <c r="BN75" s="22"/>
      <c r="BO75" s="9"/>
      <c r="BP75" s="13"/>
      <c r="BQ75" s="25"/>
      <c r="BR75" s="282"/>
      <c r="BS75" s="70" t="s">
        <v>12</v>
      </c>
      <c r="BT75" s="70" t="s">
        <v>306</v>
      </c>
      <c r="BU75" s="51">
        <f>SUM(BU76:BU78)</f>
        <v>0</v>
      </c>
      <c r="BV75" s="53">
        <f>IF(BU75=0,0,BU75/(BU$8+BU$20)*100)</f>
        <v>0</v>
      </c>
      <c r="BW75" s="51">
        <f>SUM(BW76:BW78)</f>
        <v>0</v>
      </c>
      <c r="BX75" s="53">
        <f>IF(BW75=0,0,BW75/(BW$8+BW$20)*100)</f>
        <v>0</v>
      </c>
      <c r="BY75" s="51">
        <f>SUM(BY76:BY78)</f>
        <v>0</v>
      </c>
      <c r="BZ75" s="53">
        <f>IF(BY75=0,0,BY75/(BY$8+BY$20)*100)</f>
        <v>0</v>
      </c>
      <c r="CA75" s="51">
        <f>SUM(CA76:CA78)</f>
        <v>0</v>
      </c>
      <c r="CB75" s="53">
        <f>IF(CA75=0,0,CA75/(CA$8+CA$20)*100)</f>
        <v>0</v>
      </c>
      <c r="CC75" s="51">
        <f>SUM(CC76:CC78)</f>
        <v>0</v>
      </c>
      <c r="CD75" s="53">
        <f>IF(CC75=0,0,CC75/(CC$8+CC$20)*100)</f>
        <v>0</v>
      </c>
      <c r="CE75" s="51">
        <f>SUM(CE76:CE78)</f>
        <v>0</v>
      </c>
      <c r="CF75" s="53">
        <f>IF(CE75=0,0,CE75/(CE$8+CE$20)*100)</f>
        <v>0</v>
      </c>
      <c r="CG75" s="51">
        <f>SUM(CG76:CG78)</f>
        <v>0</v>
      </c>
      <c r="CH75" s="53">
        <f>IF(CG75=0,0,CG75/(CG$8+CG$20)*100)</f>
        <v>0</v>
      </c>
      <c r="CI75" s="51">
        <f>SUM(CI76:CI78)</f>
        <v>0</v>
      </c>
      <c r="CJ75" s="53">
        <f>IF(CI75=0,0,CI75/(CI$8+CI$20)*100)</f>
        <v>0</v>
      </c>
      <c r="CK75" s="51">
        <f>SUM(CK76:CK78)</f>
        <v>0</v>
      </c>
      <c r="CL75" s="53">
        <f>IF(CK75=0,0,CK75/(CK$8+CK$20)*100)</f>
        <v>0</v>
      </c>
      <c r="CM75" s="51">
        <f>SUM(CM76:CM78)</f>
        <v>0</v>
      </c>
      <c r="CN75" s="53">
        <f>IF(CM75=0,0,CM75/(CM$8+CM$20)*100)</f>
        <v>0</v>
      </c>
      <c r="CO75" s="51">
        <f>SUM(CO76:CO78)</f>
        <v>0</v>
      </c>
      <c r="CP75" s="53">
        <f>IF(CO75=0,0,CO75/(CO$8+CO$20)*100)</f>
        <v>0</v>
      </c>
      <c r="CQ75" s="51">
        <f>SUM(CQ76:CQ78)</f>
        <v>0</v>
      </c>
      <c r="CR75" s="53">
        <f>IF(CQ75=0,0,CQ75/(CQ$8+CQ$20)*100)</f>
        <v>0</v>
      </c>
      <c r="CS75" s="51">
        <f>BU75+BW75+BY75+CA75+CC75+CE75+CG75+CI75+CK75+CM75+CO75+CQ75</f>
        <v>0</v>
      </c>
      <c r="CT75" s="53">
        <f>IF(CS75=0,0,CS75/(CS$8+CS$20)*100)</f>
        <v>0</v>
      </c>
      <c r="CU75" s="254"/>
      <c r="CV75" s="9"/>
      <c r="CW75" s="22"/>
      <c r="CX75" s="9"/>
      <c r="CY75" s="13"/>
      <c r="CZ75" s="25"/>
      <c r="DA75" s="282"/>
      <c r="DB75" s="70" t="s">
        <v>12</v>
      </c>
      <c r="DC75" s="70" t="s">
        <v>306</v>
      </c>
      <c r="DD75" s="51">
        <f>SUM(DD76:DD78)</f>
        <v>0</v>
      </c>
      <c r="DE75" s="53">
        <f>IF(DD75=0,0,DD75/(DD$8+DD$20)*100)</f>
        <v>0</v>
      </c>
      <c r="DF75" s="51">
        <f>SUM(DF76:DF78)</f>
        <v>0</v>
      </c>
      <c r="DG75" s="53">
        <f>IF(DF75=0,0,DF75/(DF$8+DF$20)*100)</f>
        <v>0</v>
      </c>
      <c r="DH75" s="51">
        <f>SUM(DH76:DH78)</f>
        <v>0</v>
      </c>
      <c r="DI75" s="53">
        <f>IF(DH75=0,0,DH75/(DH$8+DH$20)*100)</f>
        <v>0</v>
      </c>
      <c r="DJ75" s="51">
        <f>SUM(DJ76:DJ78)</f>
        <v>0</v>
      </c>
      <c r="DK75" s="53">
        <f>IF(DJ75=0,0,DJ75/(DJ$8+DJ$20)*100)</f>
        <v>0</v>
      </c>
      <c r="DL75" s="51">
        <f>SUM(DL76:DL78)</f>
        <v>0</v>
      </c>
      <c r="DM75" s="53">
        <f>IF(DL75=0,0,DL75/(DL$8+DL$20)*100)</f>
        <v>0</v>
      </c>
      <c r="DN75" s="51">
        <f>SUM(DN76:DN78)</f>
        <v>0</v>
      </c>
      <c r="DO75" s="53">
        <f>IF(DN75=0,0,DN75/(DN$8+DN$20)*100)</f>
        <v>0</v>
      </c>
      <c r="DP75" s="51">
        <f>SUM(DP76:DP78)</f>
        <v>0</v>
      </c>
      <c r="DQ75" s="53">
        <f>IF(DP75=0,0,DP75/(DP$8+DP$20)*100)</f>
        <v>0</v>
      </c>
      <c r="DR75" s="51">
        <f>SUM(DR76:DR78)</f>
        <v>0</v>
      </c>
      <c r="DS75" s="53">
        <f>IF(DR75=0,0,DR75/(DR$8+DR$20)*100)</f>
        <v>0</v>
      </c>
      <c r="DT75" s="51">
        <f>SUM(DT76:DT78)</f>
        <v>0</v>
      </c>
      <c r="DU75" s="53">
        <f>IF(DT75=0,0,DT75/(DT$8+DT$20)*100)</f>
        <v>0</v>
      </c>
      <c r="DV75" s="51">
        <f>SUM(DV76:DV78)</f>
        <v>0</v>
      </c>
      <c r="DW75" s="53">
        <f>IF(DV75=0,0,DV75/(DV$8+DV$20)*100)</f>
        <v>0</v>
      </c>
      <c r="DX75" s="51">
        <f>SUM(DX76:DX78)</f>
        <v>0</v>
      </c>
      <c r="DY75" s="53">
        <f>IF(DX75=0,0,DX75/(DX$8+DX$20)*100)</f>
        <v>0</v>
      </c>
      <c r="DZ75" s="51">
        <f>SUM(DZ76:DZ78)</f>
        <v>0</v>
      </c>
      <c r="EA75" s="53">
        <f>IF(DZ75=0,0,DZ75/(DZ$8+DZ$20)*100)</f>
        <v>0</v>
      </c>
      <c r="EB75" s="51">
        <f>DD75+DF75+DH75+DJ75+DL75+DN75+DP75+DR75+DT75+DV75+DX75+DZ75</f>
        <v>0</v>
      </c>
      <c r="EC75" s="53">
        <f>IF(EB75=0,0,EB75/(EB$8+EB$20)*100)</f>
        <v>0</v>
      </c>
      <c r="ED75" s="254"/>
      <c r="EE75" s="9"/>
      <c r="EF75" s="22"/>
      <c r="EG75" s="9"/>
      <c r="EH75" s="13"/>
      <c r="EI75" s="25"/>
      <c r="EJ75" s="282"/>
      <c r="EK75" s="70" t="s">
        <v>12</v>
      </c>
      <c r="EL75" s="70" t="s">
        <v>306</v>
      </c>
      <c r="EM75" s="51">
        <f>SUM(EM76:EM78)</f>
        <v>0</v>
      </c>
      <c r="EN75" s="53">
        <f>IF(EM75=0,0,EM75/(EM$8+EM$20)*100)</f>
        <v>0</v>
      </c>
      <c r="EO75" s="51">
        <f>SUM(EO76:EO78)</f>
        <v>0</v>
      </c>
      <c r="EP75" s="53">
        <f>IF(EO75=0,0,EO75/(EO$8+EO$20)*100)</f>
        <v>0</v>
      </c>
      <c r="EQ75" s="51">
        <f>SUM(EQ76:EQ78)</f>
        <v>0</v>
      </c>
      <c r="ER75" s="53">
        <f>IF(EQ75=0,0,EQ75/(EQ$8+EQ$20)*100)</f>
        <v>0</v>
      </c>
      <c r="ES75" s="51">
        <f>SUM(ES76:ES78)</f>
        <v>0</v>
      </c>
      <c r="ET75" s="53">
        <f>IF(ES75=0,0,ES75/(ES$8+ES$20)*100)</f>
        <v>0</v>
      </c>
      <c r="EU75" s="51">
        <f>SUM(EU76:EU78)</f>
        <v>0</v>
      </c>
      <c r="EV75" s="53">
        <f>IF(EU75=0,0,EU75/(EU$8+EU$20)*100)</f>
        <v>0</v>
      </c>
      <c r="EW75" s="51">
        <f>SUM(EW76:EW78)</f>
        <v>0</v>
      </c>
      <c r="EX75" s="53">
        <f>IF(EW75=0,0,EW75/(EW$8+EW$20)*100)</f>
        <v>0</v>
      </c>
      <c r="EY75" s="51">
        <f>SUM(EY76:EY78)</f>
        <v>0</v>
      </c>
      <c r="EZ75" s="53">
        <f>IF(EY75=0,0,EY75/(EY$8+EY$20)*100)</f>
        <v>0</v>
      </c>
      <c r="FA75" s="51">
        <f>SUM(FA76:FA78)</f>
        <v>0</v>
      </c>
      <c r="FB75" s="53">
        <f>IF(FA75=0,0,FA75/(FA$8+FA$20)*100)</f>
        <v>0</v>
      </c>
      <c r="FC75" s="51">
        <f>SUM(FC76:FC78)</f>
        <v>0</v>
      </c>
      <c r="FD75" s="53">
        <f>IF(FC75=0,0,FC75/(FC$8+FC$20)*100)</f>
        <v>0</v>
      </c>
      <c r="FE75" s="51">
        <f>SUM(FE76:FE78)</f>
        <v>0</v>
      </c>
      <c r="FF75" s="53">
        <f>IF(FE75=0,0,FE75/(FE$8+FE$20)*100)</f>
        <v>0</v>
      </c>
      <c r="FG75" s="51">
        <f>SUM(FG76:FG78)</f>
        <v>0</v>
      </c>
      <c r="FH75" s="53">
        <f>IF(FG75=0,0,FG75/(FG$8+FG$20)*100)</f>
        <v>0</v>
      </c>
      <c r="FI75" s="51">
        <f>SUM(FI76:FI78)</f>
        <v>0</v>
      </c>
      <c r="FJ75" s="53">
        <f>IF(FI75=0,0,FI75/(FI$8+FI$20)*100)</f>
        <v>0</v>
      </c>
      <c r="FK75" s="51">
        <f>EM75+EO75+EQ75+ES75+EU75+EW75+EY75+FA75+FC75+FE75+FG75+FI75</f>
        <v>0</v>
      </c>
      <c r="FL75" s="53">
        <f>IF(FK75=0,0,FK75/(FK$8+FK$20)*100)</f>
        <v>0</v>
      </c>
      <c r="FM75" s="254"/>
      <c r="FN75" s="9"/>
      <c r="FO75" s="22"/>
      <c r="FP75" s="9"/>
      <c r="FQ75" s="13"/>
      <c r="FR75" s="25"/>
      <c r="FS75" s="282"/>
    </row>
    <row r="76" spans="1:175" hidden="1" outlineLevel="1" x14ac:dyDescent="0.2">
      <c r="A76" s="384" t="s">
        <v>367</v>
      </c>
      <c r="B76" s="385" t="s">
        <v>366</v>
      </c>
      <c r="C76" s="60"/>
      <c r="D76" s="63">
        <f>IF(C76=0,0,C76/(C$75)*100)</f>
        <v>0</v>
      </c>
      <c r="E76" s="60"/>
      <c r="F76" s="63">
        <f>IF(E76=0,0,E76/(E$75)*100)</f>
        <v>0</v>
      </c>
      <c r="G76" s="60"/>
      <c r="H76" s="63">
        <f>IF(G76=0,0,G76/(G$75)*100)</f>
        <v>0</v>
      </c>
      <c r="I76" s="60"/>
      <c r="J76" s="63">
        <f>IF(I76=0,0,I76/(I$75)*100)</f>
        <v>0</v>
      </c>
      <c r="K76" s="60"/>
      <c r="L76" s="63">
        <f>IF(K76=0,0,K76/(K$75)*100)</f>
        <v>0</v>
      </c>
      <c r="M76" s="60"/>
      <c r="N76" s="63">
        <f>IF(M76=0,0,M76/(M$75)*100)</f>
        <v>0</v>
      </c>
      <c r="O76" s="60"/>
      <c r="P76" s="63">
        <f>IF(O76=0,0,O76/(O$75)*100)</f>
        <v>0</v>
      </c>
      <c r="Q76" s="60"/>
      <c r="R76" s="63">
        <f>IF(Q76=0,0,Q76/(Q$75)*100)</f>
        <v>0</v>
      </c>
      <c r="S76" s="60"/>
      <c r="T76" s="63">
        <f>IF(S76=0,0,S76/(S$75)*100)</f>
        <v>0</v>
      </c>
      <c r="U76" s="60"/>
      <c r="V76" s="63">
        <f>IF(U76=0,0,U76/(U$75)*100)</f>
        <v>0</v>
      </c>
      <c r="W76" s="60"/>
      <c r="X76" s="63">
        <f>IF(W76=0,0,W76/(W$75)*100)</f>
        <v>0</v>
      </c>
      <c r="Y76" s="60"/>
      <c r="Z76" s="63">
        <f>IF(Y76=0,0,Y76/(Y$75)*100)</f>
        <v>0</v>
      </c>
      <c r="AA76" s="60">
        <f>C76+E76+G76+I76+K76+M76+O76+Q76+S76+U76+W76+Y76</f>
        <v>0</v>
      </c>
      <c r="AB76" s="63">
        <f>IF(AA76=0,0,AA76/(AA$75)*100)</f>
        <v>0</v>
      </c>
      <c r="AC76" s="253"/>
      <c r="AD76" s="8"/>
      <c r="AE76" s="22"/>
      <c r="AF76" s="8"/>
      <c r="AG76" s="14"/>
      <c r="AH76" s="22"/>
      <c r="AI76" s="282"/>
      <c r="AJ76" s="128" t="str">
        <f t="shared" ref="AJ76:AJ78" si="879">$A76</f>
        <v>start up expenses</v>
      </c>
      <c r="AK76" s="128" t="str">
        <f t="shared" ref="AK76:AK78" si="880">$B76</f>
        <v>Gründungskosten</v>
      </c>
      <c r="AL76" s="60"/>
      <c r="AM76" s="63">
        <f>IF(AL76=0,0,AL76/(AL$75)*100)</f>
        <v>0</v>
      </c>
      <c r="AN76" s="60"/>
      <c r="AO76" s="63">
        <f>IF(AN76=0,0,AN76/(AN$75)*100)</f>
        <v>0</v>
      </c>
      <c r="AP76" s="60"/>
      <c r="AQ76" s="63">
        <f>IF(AP76=0,0,AP76/(AP$75)*100)</f>
        <v>0</v>
      </c>
      <c r="AR76" s="60"/>
      <c r="AS76" s="63">
        <f>IF(AR76=0,0,AR76/(AR$75)*100)</f>
        <v>0</v>
      </c>
      <c r="AT76" s="60"/>
      <c r="AU76" s="63">
        <f>IF(AT76=0,0,AT76/(AT$75)*100)</f>
        <v>0</v>
      </c>
      <c r="AV76" s="60"/>
      <c r="AW76" s="63">
        <f>IF(AV76=0,0,AV76/(AV$75)*100)</f>
        <v>0</v>
      </c>
      <c r="AX76" s="60"/>
      <c r="AY76" s="63">
        <f>IF(AX76=0,0,AX76/(AX$75)*100)</f>
        <v>0</v>
      </c>
      <c r="AZ76" s="60"/>
      <c r="BA76" s="63">
        <f>IF(AZ76=0,0,AZ76/(AZ$75)*100)</f>
        <v>0</v>
      </c>
      <c r="BB76" s="60"/>
      <c r="BC76" s="63">
        <f>IF(BB76=0,0,BB76/(BB$75)*100)</f>
        <v>0</v>
      </c>
      <c r="BD76" s="60"/>
      <c r="BE76" s="63">
        <f>IF(BD76=0,0,BD76/(BD$75)*100)</f>
        <v>0</v>
      </c>
      <c r="BF76" s="60"/>
      <c r="BG76" s="63">
        <f>IF(BF76=0,0,BF76/(BF$75)*100)</f>
        <v>0</v>
      </c>
      <c r="BH76" s="60"/>
      <c r="BI76" s="63">
        <f>IF(BH76=0,0,BH76/(BH$75)*100)</f>
        <v>0</v>
      </c>
      <c r="BJ76" s="60">
        <f>AL76+AN76+AP76+AR76+AT76+AV76+AX76+AZ76+BB76+BD76+BF76+BH76</f>
        <v>0</v>
      </c>
      <c r="BK76" s="63">
        <f>IF(BJ76=0,0,BJ76/(BJ$75)*100)</f>
        <v>0</v>
      </c>
      <c r="BL76" s="253"/>
      <c r="BM76" s="8"/>
      <c r="BN76" s="22"/>
      <c r="BO76" s="8"/>
      <c r="BP76" s="14"/>
      <c r="BQ76" s="22"/>
      <c r="BR76" s="282"/>
      <c r="BS76" s="128" t="str">
        <f t="shared" ref="BS76:BS78" si="881">$A76</f>
        <v>start up expenses</v>
      </c>
      <c r="BT76" s="128" t="str">
        <f t="shared" ref="BT76:BT78" si="882">$B76</f>
        <v>Gründungskosten</v>
      </c>
      <c r="BU76" s="60"/>
      <c r="BV76" s="63">
        <f>IF(BU76=0,0,BU76/(BU$75)*100)</f>
        <v>0</v>
      </c>
      <c r="BW76" s="60"/>
      <c r="BX76" s="63">
        <f>IF(BW76=0,0,BW76/(BW$75)*100)</f>
        <v>0</v>
      </c>
      <c r="BY76" s="60"/>
      <c r="BZ76" s="63">
        <f>IF(BY76=0,0,BY76/(BY$75)*100)</f>
        <v>0</v>
      </c>
      <c r="CA76" s="60"/>
      <c r="CB76" s="63">
        <f>IF(CA76=0,0,CA76/(CA$75)*100)</f>
        <v>0</v>
      </c>
      <c r="CC76" s="60"/>
      <c r="CD76" s="63">
        <f>IF(CC76=0,0,CC76/(CC$75)*100)</f>
        <v>0</v>
      </c>
      <c r="CE76" s="60"/>
      <c r="CF76" s="63">
        <f>IF(CE76=0,0,CE76/(CE$75)*100)</f>
        <v>0</v>
      </c>
      <c r="CG76" s="60"/>
      <c r="CH76" s="63">
        <f>IF(CG76=0,0,CG76/(CG$75)*100)</f>
        <v>0</v>
      </c>
      <c r="CI76" s="60"/>
      <c r="CJ76" s="63">
        <f>IF(CI76=0,0,CI76/(CI$75)*100)</f>
        <v>0</v>
      </c>
      <c r="CK76" s="60"/>
      <c r="CL76" s="63">
        <f>IF(CK76=0,0,CK76/(CK$75)*100)</f>
        <v>0</v>
      </c>
      <c r="CM76" s="60"/>
      <c r="CN76" s="63">
        <f>IF(CM76=0,0,CM76/(CM$75)*100)</f>
        <v>0</v>
      </c>
      <c r="CO76" s="60"/>
      <c r="CP76" s="63">
        <f>IF(CO76=0,0,CO76/(CO$75)*100)</f>
        <v>0</v>
      </c>
      <c r="CQ76" s="60"/>
      <c r="CR76" s="63">
        <f>IF(CQ76=0,0,CQ76/(CQ$75)*100)</f>
        <v>0</v>
      </c>
      <c r="CS76" s="60">
        <f>BU76+BW76+BY76+CA76+CC76+CE76+CG76+CI76+CK76+CM76+CO76+CQ76</f>
        <v>0</v>
      </c>
      <c r="CT76" s="63">
        <f>IF(CS76=0,0,CS76/(CS$75)*100)</f>
        <v>0</v>
      </c>
      <c r="CU76" s="253"/>
      <c r="CV76" s="8"/>
      <c r="CW76" s="22"/>
      <c r="CX76" s="8"/>
      <c r="CY76" s="14"/>
      <c r="CZ76" s="22"/>
      <c r="DA76" s="282"/>
      <c r="DB76" s="128" t="str">
        <f t="shared" ref="DB76:DB78" si="883">$A76</f>
        <v>start up expenses</v>
      </c>
      <c r="DC76" s="128" t="str">
        <f t="shared" ref="DC76:DC78" si="884">$B76</f>
        <v>Gründungskosten</v>
      </c>
      <c r="DD76" s="60"/>
      <c r="DE76" s="63">
        <f>IF(DD76=0,0,DD76/(DD$75)*100)</f>
        <v>0</v>
      </c>
      <c r="DF76" s="60"/>
      <c r="DG76" s="63">
        <f>IF(DF76=0,0,DF76/(DF$75)*100)</f>
        <v>0</v>
      </c>
      <c r="DH76" s="60"/>
      <c r="DI76" s="63">
        <f>IF(DH76=0,0,DH76/(DH$75)*100)</f>
        <v>0</v>
      </c>
      <c r="DJ76" s="60"/>
      <c r="DK76" s="63">
        <f>IF(DJ76=0,0,DJ76/(DJ$75)*100)</f>
        <v>0</v>
      </c>
      <c r="DL76" s="60"/>
      <c r="DM76" s="63">
        <f>IF(DL76=0,0,DL76/(DL$75)*100)</f>
        <v>0</v>
      </c>
      <c r="DN76" s="60"/>
      <c r="DO76" s="63">
        <f>IF(DN76=0,0,DN76/(DN$75)*100)</f>
        <v>0</v>
      </c>
      <c r="DP76" s="60"/>
      <c r="DQ76" s="63">
        <f>IF(DP76=0,0,DP76/(DP$75)*100)</f>
        <v>0</v>
      </c>
      <c r="DR76" s="60"/>
      <c r="DS76" s="63">
        <f>IF(DR76=0,0,DR76/(DR$75)*100)</f>
        <v>0</v>
      </c>
      <c r="DT76" s="60"/>
      <c r="DU76" s="63">
        <f>IF(DT76=0,0,DT76/(DT$75)*100)</f>
        <v>0</v>
      </c>
      <c r="DV76" s="60"/>
      <c r="DW76" s="63">
        <f>IF(DV76=0,0,DV76/(DV$75)*100)</f>
        <v>0</v>
      </c>
      <c r="DX76" s="60"/>
      <c r="DY76" s="63">
        <f>IF(DX76=0,0,DX76/(DX$75)*100)</f>
        <v>0</v>
      </c>
      <c r="DZ76" s="60"/>
      <c r="EA76" s="63">
        <f>IF(DZ76=0,0,DZ76/(DZ$75)*100)</f>
        <v>0</v>
      </c>
      <c r="EB76" s="60">
        <f>DD76+DF76+DH76+DJ76+DL76+DN76+DP76+DR76+DT76+DV76+DX76+DZ76</f>
        <v>0</v>
      </c>
      <c r="EC76" s="63">
        <f>IF(EB76=0,0,EB76/(EB$75)*100)</f>
        <v>0</v>
      </c>
      <c r="ED76" s="253"/>
      <c r="EE76" s="8"/>
      <c r="EF76" s="22"/>
      <c r="EG76" s="8"/>
      <c r="EH76" s="14"/>
      <c r="EI76" s="22"/>
      <c r="EJ76" s="282"/>
      <c r="EK76" s="128" t="str">
        <f t="shared" ref="EK76:EK78" si="885">$A76</f>
        <v>start up expenses</v>
      </c>
      <c r="EL76" s="128" t="str">
        <f t="shared" ref="EL76:EL78" si="886">$B76</f>
        <v>Gründungskosten</v>
      </c>
      <c r="EM76" s="60"/>
      <c r="EN76" s="63">
        <f>IF(EM76=0,0,EM76/(EM$75)*100)</f>
        <v>0</v>
      </c>
      <c r="EO76" s="60"/>
      <c r="EP76" s="63">
        <f>IF(EO76=0,0,EO76/(EO$75)*100)</f>
        <v>0</v>
      </c>
      <c r="EQ76" s="60"/>
      <c r="ER76" s="63">
        <f>IF(EQ76=0,0,EQ76/(EQ$75)*100)</f>
        <v>0</v>
      </c>
      <c r="ES76" s="60"/>
      <c r="ET76" s="63">
        <f>IF(ES76=0,0,ES76/(ES$75)*100)</f>
        <v>0</v>
      </c>
      <c r="EU76" s="60"/>
      <c r="EV76" s="63">
        <f>IF(EU76=0,0,EU76/(EU$75)*100)</f>
        <v>0</v>
      </c>
      <c r="EW76" s="60"/>
      <c r="EX76" s="63">
        <f>IF(EW76=0,0,EW76/(EW$75)*100)</f>
        <v>0</v>
      </c>
      <c r="EY76" s="60"/>
      <c r="EZ76" s="63">
        <f>IF(EY76=0,0,EY76/(EY$75)*100)</f>
        <v>0</v>
      </c>
      <c r="FA76" s="60"/>
      <c r="FB76" s="63">
        <f>IF(FA76=0,0,FA76/(FA$75)*100)</f>
        <v>0</v>
      </c>
      <c r="FC76" s="60"/>
      <c r="FD76" s="63">
        <f>IF(FC76=0,0,FC76/(FC$75)*100)</f>
        <v>0</v>
      </c>
      <c r="FE76" s="60"/>
      <c r="FF76" s="63">
        <f>IF(FE76=0,0,FE76/(FE$75)*100)</f>
        <v>0</v>
      </c>
      <c r="FG76" s="60"/>
      <c r="FH76" s="63">
        <f>IF(FG76=0,0,FG76/(FG$75)*100)</f>
        <v>0</v>
      </c>
      <c r="FI76" s="60"/>
      <c r="FJ76" s="63">
        <f>IF(FI76=0,0,FI76/(FI$75)*100)</f>
        <v>0</v>
      </c>
      <c r="FK76" s="60">
        <f>EM76+EO76+EQ76+ES76+EU76+EW76+EY76+FA76+FC76+FE76+FG76+FI76</f>
        <v>0</v>
      </c>
      <c r="FL76" s="63">
        <f>IF(FK76=0,0,FK76/(FK$75)*100)</f>
        <v>0</v>
      </c>
      <c r="FM76" s="253"/>
      <c r="FN76" s="8"/>
      <c r="FO76" s="22"/>
      <c r="FP76" s="8"/>
      <c r="FQ76" s="14"/>
      <c r="FR76" s="22"/>
      <c r="FS76" s="282"/>
    </row>
    <row r="77" spans="1:175" hidden="1" outlineLevel="1" x14ac:dyDescent="0.2">
      <c r="A77" s="384"/>
      <c r="B77" s="385"/>
      <c r="C77" s="60"/>
      <c r="D77" s="63">
        <f>IF(C77=0,0,C77/(C$75)*100)</f>
        <v>0</v>
      </c>
      <c r="E77" s="60"/>
      <c r="F77" s="63">
        <f>IF(E77=0,0,E77/(E$75)*100)</f>
        <v>0</v>
      </c>
      <c r="G77" s="60"/>
      <c r="H77" s="63">
        <f>IF(G77=0,0,G77/(G$75)*100)</f>
        <v>0</v>
      </c>
      <c r="I77" s="60"/>
      <c r="J77" s="63">
        <f>IF(I77=0,0,I77/(I$75)*100)</f>
        <v>0</v>
      </c>
      <c r="K77" s="60"/>
      <c r="L77" s="63">
        <f>IF(K77=0,0,K77/(K$75)*100)</f>
        <v>0</v>
      </c>
      <c r="M77" s="60"/>
      <c r="N77" s="63">
        <f>IF(M77=0,0,M77/(M$75)*100)</f>
        <v>0</v>
      </c>
      <c r="O77" s="60"/>
      <c r="P77" s="63">
        <f>IF(O77=0,0,O77/(O$75)*100)</f>
        <v>0</v>
      </c>
      <c r="Q77" s="60"/>
      <c r="R77" s="63">
        <f>IF(Q77=0,0,Q77/(Q$75)*100)</f>
        <v>0</v>
      </c>
      <c r="S77" s="60"/>
      <c r="T77" s="63">
        <f>IF(S77=0,0,S77/(S$75)*100)</f>
        <v>0</v>
      </c>
      <c r="U77" s="60"/>
      <c r="V77" s="63">
        <f>IF(U77=0,0,U77/(U$75)*100)</f>
        <v>0</v>
      </c>
      <c r="W77" s="60"/>
      <c r="X77" s="63">
        <f>IF(W77=0,0,W77/(W$75)*100)</f>
        <v>0</v>
      </c>
      <c r="Y77" s="60"/>
      <c r="Z77" s="63">
        <f>IF(Y77=0,0,Y77/(Y$75)*100)</f>
        <v>0</v>
      </c>
      <c r="AA77" s="60">
        <f>C77+E77+G77+I77+K77+M77+O77+Q77+S77+U77+W77+Y77</f>
        <v>0</v>
      </c>
      <c r="AB77" s="63">
        <f>IF(AA77=0,0,AA77/(AA$75)*100)</f>
        <v>0</v>
      </c>
      <c r="AC77" s="253"/>
      <c r="AD77" s="8"/>
      <c r="AE77" s="22"/>
      <c r="AF77" s="8"/>
      <c r="AG77" s="14"/>
      <c r="AH77" s="22"/>
      <c r="AI77" s="282"/>
      <c r="AJ77" s="128">
        <f t="shared" si="879"/>
        <v>0</v>
      </c>
      <c r="AK77" s="128">
        <f t="shared" si="880"/>
        <v>0</v>
      </c>
      <c r="AL77" s="60"/>
      <c r="AM77" s="63">
        <f>IF(AL77=0,0,AL77/(AL$75)*100)</f>
        <v>0</v>
      </c>
      <c r="AN77" s="60"/>
      <c r="AO77" s="63">
        <f>IF(AN77=0,0,AN77/(AN$75)*100)</f>
        <v>0</v>
      </c>
      <c r="AP77" s="60"/>
      <c r="AQ77" s="63">
        <f>IF(AP77=0,0,AP77/(AP$75)*100)</f>
        <v>0</v>
      </c>
      <c r="AR77" s="60"/>
      <c r="AS77" s="63">
        <f>IF(AR77=0,0,AR77/(AR$75)*100)</f>
        <v>0</v>
      </c>
      <c r="AT77" s="60"/>
      <c r="AU77" s="63">
        <f>IF(AT77=0,0,AT77/(AT$75)*100)</f>
        <v>0</v>
      </c>
      <c r="AV77" s="60"/>
      <c r="AW77" s="63">
        <f>IF(AV77=0,0,AV77/(AV$75)*100)</f>
        <v>0</v>
      </c>
      <c r="AX77" s="60"/>
      <c r="AY77" s="63">
        <f>IF(AX77=0,0,AX77/(AX$75)*100)</f>
        <v>0</v>
      </c>
      <c r="AZ77" s="60"/>
      <c r="BA77" s="63">
        <f>IF(AZ77=0,0,AZ77/(AZ$75)*100)</f>
        <v>0</v>
      </c>
      <c r="BB77" s="60"/>
      <c r="BC77" s="63">
        <f>IF(BB77=0,0,BB77/(BB$75)*100)</f>
        <v>0</v>
      </c>
      <c r="BD77" s="60"/>
      <c r="BE77" s="63">
        <f>IF(BD77=0,0,BD77/(BD$75)*100)</f>
        <v>0</v>
      </c>
      <c r="BF77" s="60"/>
      <c r="BG77" s="63">
        <f>IF(BF77=0,0,BF77/(BF$75)*100)</f>
        <v>0</v>
      </c>
      <c r="BH77" s="60"/>
      <c r="BI77" s="63">
        <f>IF(BH77=0,0,BH77/(BH$75)*100)</f>
        <v>0</v>
      </c>
      <c r="BJ77" s="60">
        <f>AL77+AN77+AP77+AR77+AT77+AV77+AX77+AZ77+BB77+BD77+BF77+BH77</f>
        <v>0</v>
      </c>
      <c r="BK77" s="63">
        <f>IF(BJ77=0,0,BJ77/(BJ$75)*100)</f>
        <v>0</v>
      </c>
      <c r="BL77" s="253"/>
      <c r="BM77" s="8"/>
      <c r="BN77" s="22"/>
      <c r="BO77" s="8"/>
      <c r="BP77" s="14"/>
      <c r="BQ77" s="22"/>
      <c r="BR77" s="282"/>
      <c r="BS77" s="128">
        <f t="shared" si="881"/>
        <v>0</v>
      </c>
      <c r="BT77" s="128">
        <f t="shared" si="882"/>
        <v>0</v>
      </c>
      <c r="BU77" s="60"/>
      <c r="BV77" s="63">
        <f>IF(BU77=0,0,BU77/(BU$75)*100)</f>
        <v>0</v>
      </c>
      <c r="BW77" s="60"/>
      <c r="BX77" s="63">
        <f>IF(BW77=0,0,BW77/(BW$75)*100)</f>
        <v>0</v>
      </c>
      <c r="BY77" s="60"/>
      <c r="BZ77" s="63">
        <f>IF(BY77=0,0,BY77/(BY$75)*100)</f>
        <v>0</v>
      </c>
      <c r="CA77" s="60"/>
      <c r="CB77" s="63">
        <f>IF(CA77=0,0,CA77/(CA$75)*100)</f>
        <v>0</v>
      </c>
      <c r="CC77" s="60"/>
      <c r="CD77" s="63">
        <f>IF(CC77=0,0,CC77/(CC$75)*100)</f>
        <v>0</v>
      </c>
      <c r="CE77" s="60"/>
      <c r="CF77" s="63">
        <f>IF(CE77=0,0,CE77/(CE$75)*100)</f>
        <v>0</v>
      </c>
      <c r="CG77" s="60"/>
      <c r="CH77" s="63">
        <f>IF(CG77=0,0,CG77/(CG$75)*100)</f>
        <v>0</v>
      </c>
      <c r="CI77" s="60"/>
      <c r="CJ77" s="63">
        <f>IF(CI77=0,0,CI77/(CI$75)*100)</f>
        <v>0</v>
      </c>
      <c r="CK77" s="60"/>
      <c r="CL77" s="63">
        <f>IF(CK77=0,0,CK77/(CK$75)*100)</f>
        <v>0</v>
      </c>
      <c r="CM77" s="60"/>
      <c r="CN77" s="63">
        <f>IF(CM77=0,0,CM77/(CM$75)*100)</f>
        <v>0</v>
      </c>
      <c r="CO77" s="60"/>
      <c r="CP77" s="63">
        <f>IF(CO77=0,0,CO77/(CO$75)*100)</f>
        <v>0</v>
      </c>
      <c r="CQ77" s="60"/>
      <c r="CR77" s="63">
        <f>IF(CQ77=0,0,CQ77/(CQ$75)*100)</f>
        <v>0</v>
      </c>
      <c r="CS77" s="60">
        <f>BU77+BW77+BY77+CA77+CC77+CE77+CG77+CI77+CK77+CM77+CO77+CQ77</f>
        <v>0</v>
      </c>
      <c r="CT77" s="63">
        <f>IF(CS77=0,0,CS77/(CS$75)*100)</f>
        <v>0</v>
      </c>
      <c r="CU77" s="253"/>
      <c r="CV77" s="8"/>
      <c r="CW77" s="22"/>
      <c r="CX77" s="8"/>
      <c r="CY77" s="14"/>
      <c r="CZ77" s="22"/>
      <c r="DA77" s="282"/>
      <c r="DB77" s="128">
        <f t="shared" si="883"/>
        <v>0</v>
      </c>
      <c r="DC77" s="128">
        <f t="shared" si="884"/>
        <v>0</v>
      </c>
      <c r="DD77" s="60"/>
      <c r="DE77" s="63">
        <f>IF(DD77=0,0,DD77/(DD$75)*100)</f>
        <v>0</v>
      </c>
      <c r="DF77" s="60"/>
      <c r="DG77" s="63">
        <f>IF(DF77=0,0,DF77/(DF$75)*100)</f>
        <v>0</v>
      </c>
      <c r="DH77" s="60"/>
      <c r="DI77" s="63">
        <f>IF(DH77=0,0,DH77/(DH$75)*100)</f>
        <v>0</v>
      </c>
      <c r="DJ77" s="60"/>
      <c r="DK77" s="63">
        <f>IF(DJ77=0,0,DJ77/(DJ$75)*100)</f>
        <v>0</v>
      </c>
      <c r="DL77" s="60"/>
      <c r="DM77" s="63">
        <f>IF(DL77=0,0,DL77/(DL$75)*100)</f>
        <v>0</v>
      </c>
      <c r="DN77" s="60"/>
      <c r="DO77" s="63">
        <f>IF(DN77=0,0,DN77/(DN$75)*100)</f>
        <v>0</v>
      </c>
      <c r="DP77" s="60"/>
      <c r="DQ77" s="63">
        <f>IF(DP77=0,0,DP77/(DP$75)*100)</f>
        <v>0</v>
      </c>
      <c r="DR77" s="60"/>
      <c r="DS77" s="63">
        <f>IF(DR77=0,0,DR77/(DR$75)*100)</f>
        <v>0</v>
      </c>
      <c r="DT77" s="60"/>
      <c r="DU77" s="63">
        <f>IF(DT77=0,0,DT77/(DT$75)*100)</f>
        <v>0</v>
      </c>
      <c r="DV77" s="60"/>
      <c r="DW77" s="63">
        <f>IF(DV77=0,0,DV77/(DV$75)*100)</f>
        <v>0</v>
      </c>
      <c r="DX77" s="60"/>
      <c r="DY77" s="63">
        <f>IF(DX77=0,0,DX77/(DX$75)*100)</f>
        <v>0</v>
      </c>
      <c r="DZ77" s="60"/>
      <c r="EA77" s="63">
        <f>IF(DZ77=0,0,DZ77/(DZ$75)*100)</f>
        <v>0</v>
      </c>
      <c r="EB77" s="60">
        <f>DD77+DF77+DH77+DJ77+DL77+DN77+DP77+DR77+DT77+DV77+DX77+DZ77</f>
        <v>0</v>
      </c>
      <c r="EC77" s="63">
        <f>IF(EB77=0,0,EB77/(EB$75)*100)</f>
        <v>0</v>
      </c>
      <c r="ED77" s="253"/>
      <c r="EE77" s="8"/>
      <c r="EF77" s="22"/>
      <c r="EG77" s="8"/>
      <c r="EH77" s="14"/>
      <c r="EI77" s="22"/>
      <c r="EJ77" s="282"/>
      <c r="EK77" s="128">
        <f t="shared" si="885"/>
        <v>0</v>
      </c>
      <c r="EL77" s="128">
        <f t="shared" si="886"/>
        <v>0</v>
      </c>
      <c r="EM77" s="60"/>
      <c r="EN77" s="63">
        <f>IF(EM77=0,0,EM77/(EM$75)*100)</f>
        <v>0</v>
      </c>
      <c r="EO77" s="60"/>
      <c r="EP77" s="63">
        <f>IF(EO77=0,0,EO77/(EO$75)*100)</f>
        <v>0</v>
      </c>
      <c r="EQ77" s="60"/>
      <c r="ER77" s="63">
        <f>IF(EQ77=0,0,EQ77/(EQ$75)*100)</f>
        <v>0</v>
      </c>
      <c r="ES77" s="60"/>
      <c r="ET77" s="63">
        <f>IF(ES77=0,0,ES77/(ES$75)*100)</f>
        <v>0</v>
      </c>
      <c r="EU77" s="60"/>
      <c r="EV77" s="63">
        <f>IF(EU77=0,0,EU77/(EU$75)*100)</f>
        <v>0</v>
      </c>
      <c r="EW77" s="60"/>
      <c r="EX77" s="63">
        <f>IF(EW77=0,0,EW77/(EW$75)*100)</f>
        <v>0</v>
      </c>
      <c r="EY77" s="60"/>
      <c r="EZ77" s="63">
        <f>IF(EY77=0,0,EY77/(EY$75)*100)</f>
        <v>0</v>
      </c>
      <c r="FA77" s="60"/>
      <c r="FB77" s="63">
        <f>IF(FA77=0,0,FA77/(FA$75)*100)</f>
        <v>0</v>
      </c>
      <c r="FC77" s="60"/>
      <c r="FD77" s="63">
        <f>IF(FC77=0,0,FC77/(FC$75)*100)</f>
        <v>0</v>
      </c>
      <c r="FE77" s="60"/>
      <c r="FF77" s="63">
        <f>IF(FE77=0,0,FE77/(FE$75)*100)</f>
        <v>0</v>
      </c>
      <c r="FG77" s="60"/>
      <c r="FH77" s="63">
        <f>IF(FG77=0,0,FG77/(FG$75)*100)</f>
        <v>0</v>
      </c>
      <c r="FI77" s="60"/>
      <c r="FJ77" s="63">
        <f>IF(FI77=0,0,FI77/(FI$75)*100)</f>
        <v>0</v>
      </c>
      <c r="FK77" s="60">
        <f>EM77+EO77+EQ77+ES77+EU77+EW77+EY77+FA77+FC77+FE77+FG77+FI77</f>
        <v>0</v>
      </c>
      <c r="FL77" s="63">
        <f>IF(FK77=0,0,FK77/(FK$75)*100)</f>
        <v>0</v>
      </c>
      <c r="FM77" s="253"/>
      <c r="FN77" s="8"/>
      <c r="FO77" s="22"/>
      <c r="FP77" s="8"/>
      <c r="FQ77" s="14"/>
      <c r="FR77" s="22"/>
      <c r="FS77" s="282"/>
    </row>
    <row r="78" spans="1:175" hidden="1" outlineLevel="1" x14ac:dyDescent="0.2">
      <c r="A78" s="384"/>
      <c r="B78" s="385"/>
      <c r="C78" s="60"/>
      <c r="D78" s="63">
        <f>IF(C78=0,0,C78/(C$75)*100)</f>
        <v>0</v>
      </c>
      <c r="E78" s="60"/>
      <c r="F78" s="63">
        <f>IF(E78=0,0,E78/(E$75)*100)</f>
        <v>0</v>
      </c>
      <c r="G78" s="60"/>
      <c r="H78" s="63">
        <f>IF(G78=0,0,G78/(G$75)*100)</f>
        <v>0</v>
      </c>
      <c r="I78" s="60"/>
      <c r="J78" s="63">
        <f>IF(I78=0,0,I78/(I$75)*100)</f>
        <v>0</v>
      </c>
      <c r="K78" s="60"/>
      <c r="L78" s="63">
        <f>IF(K78=0,0,K78/(K$75)*100)</f>
        <v>0</v>
      </c>
      <c r="M78" s="60"/>
      <c r="N78" s="63">
        <f>IF(M78=0,0,M78/(M$75)*100)</f>
        <v>0</v>
      </c>
      <c r="O78" s="60"/>
      <c r="P78" s="63">
        <f>IF(O78=0,0,O78/(O$75)*100)</f>
        <v>0</v>
      </c>
      <c r="Q78" s="60"/>
      <c r="R78" s="63">
        <f>IF(Q78=0,0,Q78/(Q$75)*100)</f>
        <v>0</v>
      </c>
      <c r="S78" s="60"/>
      <c r="T78" s="63">
        <f>IF(S78=0,0,S78/(S$75)*100)</f>
        <v>0</v>
      </c>
      <c r="U78" s="60"/>
      <c r="V78" s="63">
        <f>IF(U78=0,0,U78/(U$75)*100)</f>
        <v>0</v>
      </c>
      <c r="W78" s="60"/>
      <c r="X78" s="63">
        <f>IF(W78=0,0,W78/(W$75)*100)</f>
        <v>0</v>
      </c>
      <c r="Y78" s="60"/>
      <c r="Z78" s="63">
        <f>IF(Y78=0,0,Y78/(Y$75)*100)</f>
        <v>0</v>
      </c>
      <c r="AA78" s="60">
        <f>C78+E78+G78+I78+K78+M78+O78+Q78+S78+U78+W78+Y78</f>
        <v>0</v>
      </c>
      <c r="AB78" s="63">
        <f>IF(AA78=0,0,AA78/(AA$75)*100)</f>
        <v>0</v>
      </c>
      <c r="AC78" s="253"/>
      <c r="AD78" s="8"/>
      <c r="AE78" s="22"/>
      <c r="AF78" s="8"/>
      <c r="AG78" s="14"/>
      <c r="AH78" s="22"/>
      <c r="AI78" s="282"/>
      <c r="AJ78" s="128">
        <f t="shared" si="879"/>
        <v>0</v>
      </c>
      <c r="AK78" s="128">
        <f t="shared" si="880"/>
        <v>0</v>
      </c>
      <c r="AL78" s="60"/>
      <c r="AM78" s="63">
        <f>IF(AL78=0,0,AL78/(AL$75)*100)</f>
        <v>0</v>
      </c>
      <c r="AN78" s="60"/>
      <c r="AO78" s="63">
        <f>IF(AN78=0,0,AN78/(AN$75)*100)</f>
        <v>0</v>
      </c>
      <c r="AP78" s="60"/>
      <c r="AQ78" s="63">
        <f>IF(AP78=0,0,AP78/(AP$75)*100)</f>
        <v>0</v>
      </c>
      <c r="AR78" s="60"/>
      <c r="AS78" s="63">
        <f>IF(AR78=0,0,AR78/(AR$75)*100)</f>
        <v>0</v>
      </c>
      <c r="AT78" s="60"/>
      <c r="AU78" s="63">
        <f>IF(AT78=0,0,AT78/(AT$75)*100)</f>
        <v>0</v>
      </c>
      <c r="AV78" s="60"/>
      <c r="AW78" s="63">
        <f>IF(AV78=0,0,AV78/(AV$75)*100)</f>
        <v>0</v>
      </c>
      <c r="AX78" s="60"/>
      <c r="AY78" s="63">
        <f>IF(AX78=0,0,AX78/(AX$75)*100)</f>
        <v>0</v>
      </c>
      <c r="AZ78" s="60"/>
      <c r="BA78" s="63">
        <f>IF(AZ78=0,0,AZ78/(AZ$75)*100)</f>
        <v>0</v>
      </c>
      <c r="BB78" s="60"/>
      <c r="BC78" s="63">
        <f>IF(BB78=0,0,BB78/(BB$75)*100)</f>
        <v>0</v>
      </c>
      <c r="BD78" s="60"/>
      <c r="BE78" s="63">
        <f>IF(BD78=0,0,BD78/(BD$75)*100)</f>
        <v>0</v>
      </c>
      <c r="BF78" s="60"/>
      <c r="BG78" s="63">
        <f>IF(BF78=0,0,BF78/(BF$75)*100)</f>
        <v>0</v>
      </c>
      <c r="BH78" s="60"/>
      <c r="BI78" s="63">
        <f>IF(BH78=0,0,BH78/(BH$75)*100)</f>
        <v>0</v>
      </c>
      <c r="BJ78" s="60">
        <f>AL78+AN78+AP78+AR78+AT78+AV78+AX78+AZ78+BB78+BD78+BF78+BH78</f>
        <v>0</v>
      </c>
      <c r="BK78" s="63">
        <f>IF(BJ78=0,0,BJ78/(BJ$75)*100)</f>
        <v>0</v>
      </c>
      <c r="BL78" s="253"/>
      <c r="BM78" s="8"/>
      <c r="BN78" s="22"/>
      <c r="BO78" s="8"/>
      <c r="BP78" s="14"/>
      <c r="BQ78" s="22"/>
      <c r="BR78" s="282"/>
      <c r="BS78" s="128">
        <f t="shared" si="881"/>
        <v>0</v>
      </c>
      <c r="BT78" s="128">
        <f t="shared" si="882"/>
        <v>0</v>
      </c>
      <c r="BU78" s="60"/>
      <c r="BV78" s="63">
        <f>IF(BU78=0,0,BU78/(BU$75)*100)</f>
        <v>0</v>
      </c>
      <c r="BW78" s="60"/>
      <c r="BX78" s="63">
        <f>IF(BW78=0,0,BW78/(BW$75)*100)</f>
        <v>0</v>
      </c>
      <c r="BY78" s="60"/>
      <c r="BZ78" s="63">
        <f>IF(BY78=0,0,BY78/(BY$75)*100)</f>
        <v>0</v>
      </c>
      <c r="CA78" s="60"/>
      <c r="CB78" s="63">
        <f>IF(CA78=0,0,CA78/(CA$75)*100)</f>
        <v>0</v>
      </c>
      <c r="CC78" s="60"/>
      <c r="CD78" s="63">
        <f>IF(CC78=0,0,CC78/(CC$75)*100)</f>
        <v>0</v>
      </c>
      <c r="CE78" s="60"/>
      <c r="CF78" s="63">
        <f>IF(CE78=0,0,CE78/(CE$75)*100)</f>
        <v>0</v>
      </c>
      <c r="CG78" s="60"/>
      <c r="CH78" s="63">
        <f>IF(CG78=0,0,CG78/(CG$75)*100)</f>
        <v>0</v>
      </c>
      <c r="CI78" s="60"/>
      <c r="CJ78" s="63">
        <f>IF(CI78=0,0,CI78/(CI$75)*100)</f>
        <v>0</v>
      </c>
      <c r="CK78" s="60"/>
      <c r="CL78" s="63">
        <f>IF(CK78=0,0,CK78/(CK$75)*100)</f>
        <v>0</v>
      </c>
      <c r="CM78" s="60"/>
      <c r="CN78" s="63">
        <f>IF(CM78=0,0,CM78/(CM$75)*100)</f>
        <v>0</v>
      </c>
      <c r="CO78" s="60"/>
      <c r="CP78" s="63">
        <f>IF(CO78=0,0,CO78/(CO$75)*100)</f>
        <v>0</v>
      </c>
      <c r="CQ78" s="60"/>
      <c r="CR78" s="63">
        <f>IF(CQ78=0,0,CQ78/(CQ$75)*100)</f>
        <v>0</v>
      </c>
      <c r="CS78" s="60">
        <f>BU78+BW78+BY78+CA78+CC78+CE78+CG78+CI78+CK78+CM78+CO78+CQ78</f>
        <v>0</v>
      </c>
      <c r="CT78" s="63">
        <f>IF(CS78=0,0,CS78/(CS$75)*100)</f>
        <v>0</v>
      </c>
      <c r="CU78" s="253"/>
      <c r="CV78" s="8"/>
      <c r="CW78" s="22"/>
      <c r="CX78" s="8"/>
      <c r="CY78" s="14"/>
      <c r="CZ78" s="22"/>
      <c r="DA78" s="282"/>
      <c r="DB78" s="128">
        <f t="shared" si="883"/>
        <v>0</v>
      </c>
      <c r="DC78" s="128">
        <f t="shared" si="884"/>
        <v>0</v>
      </c>
      <c r="DD78" s="60"/>
      <c r="DE78" s="63">
        <f>IF(DD78=0,0,DD78/(DD$75)*100)</f>
        <v>0</v>
      </c>
      <c r="DF78" s="60"/>
      <c r="DG78" s="63">
        <f>IF(DF78=0,0,DF78/(DF$75)*100)</f>
        <v>0</v>
      </c>
      <c r="DH78" s="60"/>
      <c r="DI78" s="63">
        <f>IF(DH78=0,0,DH78/(DH$75)*100)</f>
        <v>0</v>
      </c>
      <c r="DJ78" s="60"/>
      <c r="DK78" s="63">
        <f>IF(DJ78=0,0,DJ78/(DJ$75)*100)</f>
        <v>0</v>
      </c>
      <c r="DL78" s="60"/>
      <c r="DM78" s="63">
        <f>IF(DL78=0,0,DL78/(DL$75)*100)</f>
        <v>0</v>
      </c>
      <c r="DN78" s="60"/>
      <c r="DO78" s="63">
        <f>IF(DN78=0,0,DN78/(DN$75)*100)</f>
        <v>0</v>
      </c>
      <c r="DP78" s="60"/>
      <c r="DQ78" s="63">
        <f>IF(DP78=0,0,DP78/(DP$75)*100)</f>
        <v>0</v>
      </c>
      <c r="DR78" s="60"/>
      <c r="DS78" s="63">
        <f>IF(DR78=0,0,DR78/(DR$75)*100)</f>
        <v>0</v>
      </c>
      <c r="DT78" s="60"/>
      <c r="DU78" s="63">
        <f>IF(DT78=0,0,DT78/(DT$75)*100)</f>
        <v>0</v>
      </c>
      <c r="DV78" s="60"/>
      <c r="DW78" s="63">
        <f>IF(DV78=0,0,DV78/(DV$75)*100)</f>
        <v>0</v>
      </c>
      <c r="DX78" s="60"/>
      <c r="DY78" s="63">
        <f>IF(DX78=0,0,DX78/(DX$75)*100)</f>
        <v>0</v>
      </c>
      <c r="DZ78" s="60"/>
      <c r="EA78" s="63">
        <f>IF(DZ78=0,0,DZ78/(DZ$75)*100)</f>
        <v>0</v>
      </c>
      <c r="EB78" s="60">
        <f>DD78+DF78+DH78+DJ78+DL78+DN78+DP78+DR78+DT78+DV78+DX78+DZ78</f>
        <v>0</v>
      </c>
      <c r="EC78" s="63">
        <f>IF(EB78=0,0,EB78/(EB$75)*100)</f>
        <v>0</v>
      </c>
      <c r="ED78" s="253"/>
      <c r="EE78" s="8"/>
      <c r="EF78" s="22"/>
      <c r="EG78" s="8"/>
      <c r="EH78" s="14"/>
      <c r="EI78" s="22"/>
      <c r="EJ78" s="282"/>
      <c r="EK78" s="128">
        <f t="shared" si="885"/>
        <v>0</v>
      </c>
      <c r="EL78" s="128">
        <f t="shared" si="886"/>
        <v>0</v>
      </c>
      <c r="EM78" s="60"/>
      <c r="EN78" s="63">
        <f>IF(EM78=0,0,EM78/(EM$75)*100)</f>
        <v>0</v>
      </c>
      <c r="EO78" s="60"/>
      <c r="EP78" s="63">
        <f>IF(EO78=0,0,EO78/(EO$75)*100)</f>
        <v>0</v>
      </c>
      <c r="EQ78" s="60"/>
      <c r="ER78" s="63">
        <f>IF(EQ78=0,0,EQ78/(EQ$75)*100)</f>
        <v>0</v>
      </c>
      <c r="ES78" s="60"/>
      <c r="ET78" s="63">
        <f>IF(ES78=0,0,ES78/(ES$75)*100)</f>
        <v>0</v>
      </c>
      <c r="EU78" s="60"/>
      <c r="EV78" s="63">
        <f>IF(EU78=0,0,EU78/(EU$75)*100)</f>
        <v>0</v>
      </c>
      <c r="EW78" s="60"/>
      <c r="EX78" s="63">
        <f>IF(EW78=0,0,EW78/(EW$75)*100)</f>
        <v>0</v>
      </c>
      <c r="EY78" s="60"/>
      <c r="EZ78" s="63">
        <f>IF(EY78=0,0,EY78/(EY$75)*100)</f>
        <v>0</v>
      </c>
      <c r="FA78" s="60"/>
      <c r="FB78" s="63">
        <f>IF(FA78=0,0,FA78/(FA$75)*100)</f>
        <v>0</v>
      </c>
      <c r="FC78" s="60"/>
      <c r="FD78" s="63">
        <f>IF(FC78=0,0,FC78/(FC$75)*100)</f>
        <v>0</v>
      </c>
      <c r="FE78" s="60"/>
      <c r="FF78" s="63">
        <f>IF(FE78=0,0,FE78/(FE$75)*100)</f>
        <v>0</v>
      </c>
      <c r="FG78" s="60"/>
      <c r="FH78" s="63">
        <f>IF(FG78=0,0,FG78/(FG$75)*100)</f>
        <v>0</v>
      </c>
      <c r="FI78" s="60"/>
      <c r="FJ78" s="63">
        <f>IF(FI78=0,0,FI78/(FI$75)*100)</f>
        <v>0</v>
      </c>
      <c r="FK78" s="60">
        <f>EM78+EO78+EQ78+ES78+EU78+EW78+EY78+FA78+FC78+FE78+FG78+FI78</f>
        <v>0</v>
      </c>
      <c r="FL78" s="63">
        <f>IF(FK78=0,0,FK78/(FK$75)*100)</f>
        <v>0</v>
      </c>
      <c r="FM78" s="253"/>
      <c r="FN78" s="8"/>
      <c r="FO78" s="22"/>
      <c r="FP78" s="8"/>
      <c r="FQ78" s="14"/>
      <c r="FR78" s="22"/>
      <c r="FS78" s="282"/>
    </row>
    <row r="79" spans="1:175" ht="4.5" customHeight="1" x14ac:dyDescent="0.2">
      <c r="A79" s="48"/>
      <c r="B79" s="48"/>
      <c r="C79" s="60"/>
      <c r="D79" s="63"/>
      <c r="E79" s="60"/>
      <c r="F79" s="63"/>
      <c r="G79" s="60"/>
      <c r="H79" s="63"/>
      <c r="I79" s="60"/>
      <c r="J79" s="63"/>
      <c r="K79" s="60"/>
      <c r="L79" s="63"/>
      <c r="M79" s="60"/>
      <c r="N79" s="63"/>
      <c r="O79" s="60"/>
      <c r="P79" s="63"/>
      <c r="Q79" s="60"/>
      <c r="R79" s="63"/>
      <c r="S79" s="60"/>
      <c r="T79" s="63"/>
      <c r="U79" s="60"/>
      <c r="V79" s="63"/>
      <c r="W79" s="60"/>
      <c r="X79" s="63"/>
      <c r="Y79" s="60"/>
      <c r="Z79" s="63"/>
      <c r="AA79" s="60"/>
      <c r="AB79" s="63"/>
      <c r="AC79" s="253"/>
      <c r="AD79" s="8"/>
      <c r="AE79" s="22"/>
      <c r="AF79" s="8"/>
      <c r="AG79" s="14"/>
      <c r="AH79" s="22"/>
      <c r="AI79" s="282"/>
      <c r="AJ79" s="48"/>
      <c r="AK79" s="48"/>
      <c r="AL79" s="60"/>
      <c r="AM79" s="63"/>
      <c r="AN79" s="60"/>
      <c r="AO79" s="63"/>
      <c r="AP79" s="60"/>
      <c r="AQ79" s="63"/>
      <c r="AR79" s="60"/>
      <c r="AS79" s="63"/>
      <c r="AT79" s="60"/>
      <c r="AU79" s="63"/>
      <c r="AV79" s="60"/>
      <c r="AW79" s="63"/>
      <c r="AX79" s="60"/>
      <c r="AY79" s="63"/>
      <c r="AZ79" s="60"/>
      <c r="BA79" s="63"/>
      <c r="BB79" s="60"/>
      <c r="BC79" s="63"/>
      <c r="BD79" s="60"/>
      <c r="BE79" s="63"/>
      <c r="BF79" s="60"/>
      <c r="BG79" s="63"/>
      <c r="BH79" s="60"/>
      <c r="BI79" s="63"/>
      <c r="BJ79" s="60"/>
      <c r="BK79" s="63"/>
      <c r="BL79" s="253"/>
      <c r="BM79" s="8"/>
      <c r="BN79" s="22"/>
      <c r="BO79" s="8"/>
      <c r="BP79" s="14"/>
      <c r="BQ79" s="22"/>
      <c r="BR79" s="282"/>
      <c r="BS79" s="48"/>
      <c r="BT79" s="48"/>
      <c r="BU79" s="60"/>
      <c r="BV79" s="63"/>
      <c r="BW79" s="60"/>
      <c r="BX79" s="63"/>
      <c r="BY79" s="60"/>
      <c r="BZ79" s="63"/>
      <c r="CA79" s="60"/>
      <c r="CB79" s="63"/>
      <c r="CC79" s="60"/>
      <c r="CD79" s="63"/>
      <c r="CE79" s="60"/>
      <c r="CF79" s="63"/>
      <c r="CG79" s="60"/>
      <c r="CH79" s="63"/>
      <c r="CI79" s="60"/>
      <c r="CJ79" s="63"/>
      <c r="CK79" s="60"/>
      <c r="CL79" s="63"/>
      <c r="CM79" s="60"/>
      <c r="CN79" s="63"/>
      <c r="CO79" s="60"/>
      <c r="CP79" s="63"/>
      <c r="CQ79" s="60"/>
      <c r="CR79" s="63"/>
      <c r="CS79" s="60"/>
      <c r="CT79" s="63"/>
      <c r="CU79" s="253"/>
      <c r="CV79" s="8"/>
      <c r="CW79" s="22"/>
      <c r="CX79" s="8"/>
      <c r="CY79" s="14"/>
      <c r="CZ79" s="22"/>
      <c r="DA79" s="282"/>
      <c r="DB79" s="48"/>
      <c r="DC79" s="48"/>
      <c r="DD79" s="60"/>
      <c r="DE79" s="63"/>
      <c r="DF79" s="60"/>
      <c r="DG79" s="63"/>
      <c r="DH79" s="60"/>
      <c r="DI79" s="63"/>
      <c r="DJ79" s="60"/>
      <c r="DK79" s="63"/>
      <c r="DL79" s="60"/>
      <c r="DM79" s="63"/>
      <c r="DN79" s="60"/>
      <c r="DO79" s="63"/>
      <c r="DP79" s="60"/>
      <c r="DQ79" s="63"/>
      <c r="DR79" s="60"/>
      <c r="DS79" s="63"/>
      <c r="DT79" s="60"/>
      <c r="DU79" s="63"/>
      <c r="DV79" s="60"/>
      <c r="DW79" s="63"/>
      <c r="DX79" s="60"/>
      <c r="DY79" s="63"/>
      <c r="DZ79" s="60"/>
      <c r="EA79" s="63"/>
      <c r="EB79" s="60"/>
      <c r="EC79" s="63"/>
      <c r="ED79" s="253"/>
      <c r="EE79" s="8"/>
      <c r="EF79" s="22"/>
      <c r="EG79" s="8"/>
      <c r="EH79" s="14"/>
      <c r="EI79" s="22"/>
      <c r="EJ79" s="282"/>
      <c r="EK79" s="48"/>
      <c r="EL79" s="48"/>
      <c r="EM79" s="60"/>
      <c r="EN79" s="63"/>
      <c r="EO79" s="60"/>
      <c r="EP79" s="63"/>
      <c r="EQ79" s="60"/>
      <c r="ER79" s="63"/>
      <c r="ES79" s="60"/>
      <c r="ET79" s="63"/>
      <c r="EU79" s="60"/>
      <c r="EV79" s="63"/>
      <c r="EW79" s="60"/>
      <c r="EX79" s="63"/>
      <c r="EY79" s="60"/>
      <c r="EZ79" s="63"/>
      <c r="FA79" s="60"/>
      <c r="FB79" s="63"/>
      <c r="FC79" s="60"/>
      <c r="FD79" s="63"/>
      <c r="FE79" s="60"/>
      <c r="FF79" s="63"/>
      <c r="FG79" s="60"/>
      <c r="FH79" s="63"/>
      <c r="FI79" s="60"/>
      <c r="FJ79" s="63"/>
      <c r="FK79" s="60"/>
      <c r="FL79" s="63"/>
      <c r="FM79" s="253"/>
      <c r="FN79" s="8"/>
      <c r="FO79" s="22"/>
      <c r="FP79" s="8"/>
      <c r="FQ79" s="14"/>
      <c r="FR79" s="22"/>
      <c r="FS79" s="282"/>
    </row>
    <row r="80" spans="1:175" s="28" customFormat="1" x14ac:dyDescent="0.2">
      <c r="A80" s="129" t="s">
        <v>2</v>
      </c>
      <c r="B80" s="129" t="s">
        <v>2</v>
      </c>
      <c r="C80" s="78">
        <f>C8+C20+C24+C37+C42+C44+C54+C75</f>
        <v>0</v>
      </c>
      <c r="D80" s="79">
        <f>IF(C80=0,0,C80/(C$8+C$20)*100)</f>
        <v>0</v>
      </c>
      <c r="E80" s="78">
        <f t="shared" ref="E80" si="887">E8+E20+E24+E37+E42+E44+E54+E75</f>
        <v>0</v>
      </c>
      <c r="F80" s="79">
        <f>IF(E80=0,0,E80/(E$8+E$20)*100)</f>
        <v>0</v>
      </c>
      <c r="G80" s="78">
        <f t="shared" ref="G80" si="888">G8+G20+G24+G37+G42+G44+G54+G75</f>
        <v>0</v>
      </c>
      <c r="H80" s="79">
        <f>IF(G80=0,0,G80/(G$8+G$20)*100)</f>
        <v>0</v>
      </c>
      <c r="I80" s="78">
        <f t="shared" ref="I80" si="889">I8+I20+I24+I37+I42+I44+I54+I75</f>
        <v>0</v>
      </c>
      <c r="J80" s="79">
        <f>IF(I80=0,0,I80/(I$8+I$20)*100)</f>
        <v>0</v>
      </c>
      <c r="K80" s="78">
        <f t="shared" ref="K80" si="890">K8+K20+K24+K37+K42+K44+K54+K75</f>
        <v>0</v>
      </c>
      <c r="L80" s="79">
        <f>IF(K80=0,0,K80/(K$8+K$20)*100)</f>
        <v>0</v>
      </c>
      <c r="M80" s="78">
        <f t="shared" ref="M80" si="891">M8+M20+M24+M37+M42+M44+M54+M75</f>
        <v>0</v>
      </c>
      <c r="N80" s="79">
        <f>IF(M80=0,0,M80/(M$8+M$20)*100)</f>
        <v>0</v>
      </c>
      <c r="O80" s="78">
        <f t="shared" ref="O80" si="892">O8+O20+O24+O37+O42+O44+O54+O75</f>
        <v>0</v>
      </c>
      <c r="P80" s="79">
        <f>IF(O80=0,0,O80/(O$8+O$20)*100)</f>
        <v>0</v>
      </c>
      <c r="Q80" s="78">
        <f t="shared" ref="Q80" si="893">Q8+Q20+Q24+Q37+Q42+Q44+Q54+Q75</f>
        <v>0</v>
      </c>
      <c r="R80" s="79">
        <f>IF(Q80=0,0,Q80/(Q$8+Q$20)*100)</f>
        <v>0</v>
      </c>
      <c r="S80" s="78">
        <f t="shared" ref="S80" si="894">S8+S20+S24+S37+S42+S44+S54+S75</f>
        <v>0</v>
      </c>
      <c r="T80" s="79">
        <f>IF(S80=0,0,S80/(S$8+S$20)*100)</f>
        <v>0</v>
      </c>
      <c r="U80" s="78">
        <f t="shared" ref="U80" si="895">U8+U20+U24+U37+U42+U44+U54+U75</f>
        <v>0</v>
      </c>
      <c r="V80" s="79">
        <f>IF(U80=0,0,U80/(U$8+U$20)*100)</f>
        <v>0</v>
      </c>
      <c r="W80" s="78">
        <f t="shared" ref="W80" si="896">W8+W20+W24+W37+W42+W44+W54+W75</f>
        <v>0</v>
      </c>
      <c r="X80" s="79">
        <f>IF(W80=0,0,W80/(W$8+W$20)*100)</f>
        <v>0</v>
      </c>
      <c r="Y80" s="78">
        <f t="shared" ref="Y80" si="897">Y8+Y20+Y24+Y37+Y42+Y44+Y54+Y75</f>
        <v>0</v>
      </c>
      <c r="Z80" s="79">
        <f>IF(Y80=0,0,Y80/(Y$8+Y$20)*100)</f>
        <v>0</v>
      </c>
      <c r="AA80" s="78">
        <f t="shared" ref="AA80" si="898">AA8+AA20+AA24+AA37+AA42+AA44+AA54+AA75</f>
        <v>0</v>
      </c>
      <c r="AB80" s="79">
        <f t="shared" ref="AB80" si="899">IF(AA80=0,0,AA80/(AA$8+AA$20)*100)</f>
        <v>0</v>
      </c>
      <c r="AC80" s="127"/>
      <c r="AD80" s="8"/>
      <c r="AE80" s="8"/>
      <c r="AF80" s="8"/>
      <c r="AG80" s="20"/>
      <c r="AH80" s="20"/>
      <c r="AI80" s="279"/>
      <c r="AJ80" s="129" t="s">
        <v>2</v>
      </c>
      <c r="AK80" s="129" t="s">
        <v>2</v>
      </c>
      <c r="AL80" s="78">
        <f>AL8+AL20+AL24+AL37+AL42+AL44+AL54+AL75</f>
        <v>0</v>
      </c>
      <c r="AM80" s="79">
        <f>IF(AL80=0,0,AL80/(AL$8+AL$20)*100)</f>
        <v>0</v>
      </c>
      <c r="AN80" s="78">
        <f t="shared" ref="AN80" si="900">AN8+AN20+AN24+AN37+AN42+AN44+AN54+AN75</f>
        <v>0</v>
      </c>
      <c r="AO80" s="79">
        <f>IF(AN80=0,0,AN80/(AN$8+AN$20)*100)</f>
        <v>0</v>
      </c>
      <c r="AP80" s="78">
        <f t="shared" ref="AP80" si="901">AP8+AP20+AP24+AP37+AP42+AP44+AP54+AP75</f>
        <v>0</v>
      </c>
      <c r="AQ80" s="79">
        <f>IF(AP80=0,0,AP80/(AP$8+AP$20)*100)</f>
        <v>0</v>
      </c>
      <c r="AR80" s="78">
        <f t="shared" ref="AR80" si="902">AR8+AR20+AR24+AR37+AR42+AR44+AR54+AR75</f>
        <v>0</v>
      </c>
      <c r="AS80" s="79">
        <f>IF(AR80=0,0,AR80/(AR$8+AR$20)*100)</f>
        <v>0</v>
      </c>
      <c r="AT80" s="78">
        <f t="shared" ref="AT80" si="903">AT8+AT20+AT24+AT37+AT42+AT44+AT54+AT75</f>
        <v>0</v>
      </c>
      <c r="AU80" s="79">
        <f>IF(AT80=0,0,AT80/(AT$8+AT$20)*100)</f>
        <v>0</v>
      </c>
      <c r="AV80" s="78">
        <f t="shared" ref="AV80" si="904">AV8+AV20+AV24+AV37+AV42+AV44+AV54+AV75</f>
        <v>0</v>
      </c>
      <c r="AW80" s="79">
        <f>IF(AV80=0,0,AV80/(AV$8+AV$20)*100)</f>
        <v>0</v>
      </c>
      <c r="AX80" s="78">
        <f t="shared" ref="AX80" si="905">AX8+AX20+AX24+AX37+AX42+AX44+AX54+AX75</f>
        <v>0</v>
      </c>
      <c r="AY80" s="79">
        <f>IF(AX80=0,0,AX80/(AX$8+AX$20)*100)</f>
        <v>0</v>
      </c>
      <c r="AZ80" s="78">
        <f t="shared" ref="AZ80" si="906">AZ8+AZ20+AZ24+AZ37+AZ42+AZ44+AZ54+AZ75</f>
        <v>0</v>
      </c>
      <c r="BA80" s="79">
        <f>IF(AZ80=0,0,AZ80/(AZ$8+AZ$20)*100)</f>
        <v>0</v>
      </c>
      <c r="BB80" s="78">
        <f t="shared" ref="BB80" si="907">BB8+BB20+BB24+BB37+BB42+BB44+BB54+BB75</f>
        <v>0</v>
      </c>
      <c r="BC80" s="79">
        <f>IF(BB80=0,0,BB80/(BB$8+BB$20)*100)</f>
        <v>0</v>
      </c>
      <c r="BD80" s="78">
        <f t="shared" ref="BD80" si="908">BD8+BD20+BD24+BD37+BD42+BD44+BD54+BD75</f>
        <v>0</v>
      </c>
      <c r="BE80" s="79">
        <f>IF(BD80=0,0,BD80/(BD$8+BD$20)*100)</f>
        <v>0</v>
      </c>
      <c r="BF80" s="78">
        <f t="shared" ref="BF80" si="909">BF8+BF20+BF24+BF37+BF42+BF44+BF54+BF75</f>
        <v>0</v>
      </c>
      <c r="BG80" s="79">
        <f>IF(BF80=0,0,BF80/(BF$8+BF$20)*100)</f>
        <v>0</v>
      </c>
      <c r="BH80" s="78">
        <f t="shared" ref="BH80" si="910">BH8+BH20+BH24+BH37+BH42+BH44+BH54+BH75</f>
        <v>0</v>
      </c>
      <c r="BI80" s="79">
        <f>IF(BH80=0,0,BH80/(BH$8+BH$20)*100)</f>
        <v>0</v>
      </c>
      <c r="BJ80" s="78">
        <f t="shared" ref="BJ80" si="911">BJ8+BJ20+BJ24+BJ37+BJ42+BJ44+BJ54+BJ75</f>
        <v>0</v>
      </c>
      <c r="BK80" s="79">
        <f t="shared" ref="BK80" si="912">IF(BJ80=0,0,BJ80/(BJ$8+BJ$20)*100)</f>
        <v>0</v>
      </c>
      <c r="BL80" s="127"/>
      <c r="BM80" s="8"/>
      <c r="BN80" s="8"/>
      <c r="BO80" s="8"/>
      <c r="BP80" s="20"/>
      <c r="BQ80" s="20"/>
      <c r="BR80" s="279"/>
      <c r="BS80" s="129" t="s">
        <v>2</v>
      </c>
      <c r="BT80" s="129" t="s">
        <v>2</v>
      </c>
      <c r="BU80" s="78">
        <f>BU8+BU20+BU24+BU37+BU42+BU44+BU54+BU75</f>
        <v>0</v>
      </c>
      <c r="BV80" s="79">
        <f>IF(BU80=0,0,BU80/(BU$8+BU$20)*100)</f>
        <v>0</v>
      </c>
      <c r="BW80" s="78">
        <f t="shared" ref="BW80" si="913">BW8+BW20+BW24+BW37+BW42+BW44+BW54+BW75</f>
        <v>0</v>
      </c>
      <c r="BX80" s="79">
        <f>IF(BW80=0,0,BW80/(BW$8+BW$20)*100)</f>
        <v>0</v>
      </c>
      <c r="BY80" s="78">
        <f t="shared" ref="BY80" si="914">BY8+BY20+BY24+BY37+BY42+BY44+BY54+BY75</f>
        <v>0</v>
      </c>
      <c r="BZ80" s="79">
        <f>IF(BY80=0,0,BY80/(BY$8+BY$20)*100)</f>
        <v>0</v>
      </c>
      <c r="CA80" s="78">
        <f t="shared" ref="CA80" si="915">CA8+CA20+CA24+CA37+CA42+CA44+CA54+CA75</f>
        <v>0</v>
      </c>
      <c r="CB80" s="79">
        <f>IF(CA80=0,0,CA80/(CA$8+CA$20)*100)</f>
        <v>0</v>
      </c>
      <c r="CC80" s="78">
        <f t="shared" ref="CC80" si="916">CC8+CC20+CC24+CC37+CC42+CC44+CC54+CC75</f>
        <v>0</v>
      </c>
      <c r="CD80" s="79">
        <f>IF(CC80=0,0,CC80/(CC$8+CC$20)*100)</f>
        <v>0</v>
      </c>
      <c r="CE80" s="78">
        <f t="shared" ref="CE80" si="917">CE8+CE20+CE24+CE37+CE42+CE44+CE54+CE75</f>
        <v>0</v>
      </c>
      <c r="CF80" s="79">
        <f>IF(CE80=0,0,CE80/(CE$8+CE$20)*100)</f>
        <v>0</v>
      </c>
      <c r="CG80" s="78">
        <f t="shared" ref="CG80" si="918">CG8+CG20+CG24+CG37+CG42+CG44+CG54+CG75</f>
        <v>0</v>
      </c>
      <c r="CH80" s="79">
        <f>IF(CG80=0,0,CG80/(CG$8+CG$20)*100)</f>
        <v>0</v>
      </c>
      <c r="CI80" s="78">
        <f t="shared" ref="CI80" si="919">CI8+CI20+CI24+CI37+CI42+CI44+CI54+CI75</f>
        <v>0</v>
      </c>
      <c r="CJ80" s="79">
        <f>IF(CI80=0,0,CI80/(CI$8+CI$20)*100)</f>
        <v>0</v>
      </c>
      <c r="CK80" s="78">
        <f t="shared" ref="CK80" si="920">CK8+CK20+CK24+CK37+CK42+CK44+CK54+CK75</f>
        <v>0</v>
      </c>
      <c r="CL80" s="79">
        <f>IF(CK80=0,0,CK80/(CK$8+CK$20)*100)</f>
        <v>0</v>
      </c>
      <c r="CM80" s="78">
        <f t="shared" ref="CM80" si="921">CM8+CM20+CM24+CM37+CM42+CM44+CM54+CM75</f>
        <v>0</v>
      </c>
      <c r="CN80" s="79">
        <f>IF(CM80=0,0,CM80/(CM$8+CM$20)*100)</f>
        <v>0</v>
      </c>
      <c r="CO80" s="78">
        <f t="shared" ref="CO80" si="922">CO8+CO20+CO24+CO37+CO42+CO44+CO54+CO75</f>
        <v>0</v>
      </c>
      <c r="CP80" s="79">
        <f>IF(CO80=0,0,CO80/(CO$8+CO$20)*100)</f>
        <v>0</v>
      </c>
      <c r="CQ80" s="78">
        <f t="shared" ref="CQ80" si="923">CQ8+CQ20+CQ24+CQ37+CQ42+CQ44+CQ54+CQ75</f>
        <v>0</v>
      </c>
      <c r="CR80" s="79">
        <f>IF(CQ80=0,0,CQ80/(CQ$8+CQ$20)*100)</f>
        <v>0</v>
      </c>
      <c r="CS80" s="78">
        <f t="shared" ref="CS80" si="924">CS8+CS20+CS24+CS37+CS42+CS44+CS54+CS75</f>
        <v>0</v>
      </c>
      <c r="CT80" s="79">
        <f t="shared" ref="CT80" si="925">IF(CS80=0,0,CS80/(CS$8+CS$20)*100)</f>
        <v>0</v>
      </c>
      <c r="CU80" s="127"/>
      <c r="CV80" s="8"/>
      <c r="CW80" s="8"/>
      <c r="CX80" s="8"/>
      <c r="CY80" s="20"/>
      <c r="CZ80" s="20"/>
      <c r="DA80" s="279"/>
      <c r="DB80" s="129" t="s">
        <v>2</v>
      </c>
      <c r="DC80" s="129" t="s">
        <v>2</v>
      </c>
      <c r="DD80" s="78">
        <f>DD8+DD20+DD24+DD37+DD42+DD44+DD54+DD75</f>
        <v>0</v>
      </c>
      <c r="DE80" s="79">
        <f>IF(DD80=0,0,DD80/(DD$8+DD$20)*100)</f>
        <v>0</v>
      </c>
      <c r="DF80" s="78">
        <f t="shared" ref="DF80" si="926">DF8+DF20+DF24+DF37+DF42+DF44+DF54+DF75</f>
        <v>0</v>
      </c>
      <c r="DG80" s="79">
        <f>IF(DF80=0,0,DF80/(DF$8+DF$20)*100)</f>
        <v>0</v>
      </c>
      <c r="DH80" s="78">
        <f t="shared" ref="DH80" si="927">DH8+DH20+DH24+DH37+DH42+DH44+DH54+DH75</f>
        <v>0</v>
      </c>
      <c r="DI80" s="79">
        <f>IF(DH80=0,0,DH80/(DH$8+DH$20)*100)</f>
        <v>0</v>
      </c>
      <c r="DJ80" s="78">
        <f t="shared" ref="DJ80" si="928">DJ8+DJ20+DJ24+DJ37+DJ42+DJ44+DJ54+DJ75</f>
        <v>0</v>
      </c>
      <c r="DK80" s="79">
        <f>IF(DJ80=0,0,DJ80/(DJ$8+DJ$20)*100)</f>
        <v>0</v>
      </c>
      <c r="DL80" s="78">
        <f t="shared" ref="DL80" si="929">DL8+DL20+DL24+DL37+DL42+DL44+DL54+DL75</f>
        <v>0</v>
      </c>
      <c r="DM80" s="79">
        <f>IF(DL80=0,0,DL80/(DL$8+DL$20)*100)</f>
        <v>0</v>
      </c>
      <c r="DN80" s="78">
        <f t="shared" ref="DN80" si="930">DN8+DN20+DN24+DN37+DN42+DN44+DN54+DN75</f>
        <v>0</v>
      </c>
      <c r="DO80" s="79">
        <f>IF(DN80=0,0,DN80/(DN$8+DN$20)*100)</f>
        <v>0</v>
      </c>
      <c r="DP80" s="78">
        <f t="shared" ref="DP80" si="931">DP8+DP20+DP24+DP37+DP42+DP44+DP54+DP75</f>
        <v>0</v>
      </c>
      <c r="DQ80" s="79">
        <f>IF(DP80=0,0,DP80/(DP$8+DP$20)*100)</f>
        <v>0</v>
      </c>
      <c r="DR80" s="78">
        <f t="shared" ref="DR80" si="932">DR8+DR20+DR24+DR37+DR42+DR44+DR54+DR75</f>
        <v>0</v>
      </c>
      <c r="DS80" s="79">
        <f>IF(DR80=0,0,DR80/(DR$8+DR$20)*100)</f>
        <v>0</v>
      </c>
      <c r="DT80" s="78">
        <f t="shared" ref="DT80" si="933">DT8+DT20+DT24+DT37+DT42+DT44+DT54+DT75</f>
        <v>0</v>
      </c>
      <c r="DU80" s="79">
        <f>IF(DT80=0,0,DT80/(DT$8+DT$20)*100)</f>
        <v>0</v>
      </c>
      <c r="DV80" s="78">
        <f t="shared" ref="DV80" si="934">DV8+DV20+DV24+DV37+DV42+DV44+DV54+DV75</f>
        <v>0</v>
      </c>
      <c r="DW80" s="79">
        <f>IF(DV80=0,0,DV80/(DV$8+DV$20)*100)</f>
        <v>0</v>
      </c>
      <c r="DX80" s="78">
        <f t="shared" ref="DX80" si="935">DX8+DX20+DX24+DX37+DX42+DX44+DX54+DX75</f>
        <v>0</v>
      </c>
      <c r="DY80" s="79">
        <f>IF(DX80=0,0,DX80/(DX$8+DX$20)*100)</f>
        <v>0</v>
      </c>
      <c r="DZ80" s="78">
        <f t="shared" ref="DZ80" si="936">DZ8+DZ20+DZ24+DZ37+DZ42+DZ44+DZ54+DZ75</f>
        <v>0</v>
      </c>
      <c r="EA80" s="79">
        <f>IF(DZ80=0,0,DZ80/(DZ$8+DZ$20)*100)</f>
        <v>0</v>
      </c>
      <c r="EB80" s="78">
        <f t="shared" ref="EB80" si="937">EB8+EB20+EB24+EB37+EB42+EB44+EB54+EB75</f>
        <v>0</v>
      </c>
      <c r="EC80" s="79">
        <f t="shared" ref="EC80" si="938">IF(EB80=0,0,EB80/(EB$8+EB$20)*100)</f>
        <v>0</v>
      </c>
      <c r="ED80" s="127"/>
      <c r="EE80" s="8"/>
      <c r="EF80" s="8"/>
      <c r="EG80" s="8"/>
      <c r="EH80" s="20"/>
      <c r="EI80" s="20"/>
      <c r="EJ80" s="279"/>
      <c r="EK80" s="129" t="s">
        <v>2</v>
      </c>
      <c r="EL80" s="129" t="s">
        <v>2</v>
      </c>
      <c r="EM80" s="78">
        <f>EM8+EM20+EM24+EM37+EM42+EM44+EM54+EM75</f>
        <v>0</v>
      </c>
      <c r="EN80" s="79">
        <f>IF(EM80=0,0,EM80/(EM$8+EM$20)*100)</f>
        <v>0</v>
      </c>
      <c r="EO80" s="78">
        <f t="shared" ref="EO80" si="939">EO8+EO20+EO24+EO37+EO42+EO44+EO54+EO75</f>
        <v>0</v>
      </c>
      <c r="EP80" s="79">
        <f>IF(EO80=0,0,EO80/(EO$8+EO$20)*100)</f>
        <v>0</v>
      </c>
      <c r="EQ80" s="78">
        <f t="shared" ref="EQ80" si="940">EQ8+EQ20+EQ24+EQ37+EQ42+EQ44+EQ54+EQ75</f>
        <v>0</v>
      </c>
      <c r="ER80" s="79">
        <f>IF(EQ80=0,0,EQ80/(EQ$8+EQ$20)*100)</f>
        <v>0</v>
      </c>
      <c r="ES80" s="78">
        <f t="shared" ref="ES80" si="941">ES8+ES20+ES24+ES37+ES42+ES44+ES54+ES75</f>
        <v>0</v>
      </c>
      <c r="ET80" s="79">
        <f>IF(ES80=0,0,ES80/(ES$8+ES$20)*100)</f>
        <v>0</v>
      </c>
      <c r="EU80" s="78">
        <f t="shared" ref="EU80" si="942">EU8+EU20+EU24+EU37+EU42+EU44+EU54+EU75</f>
        <v>0</v>
      </c>
      <c r="EV80" s="79">
        <f>IF(EU80=0,0,EU80/(EU$8+EU$20)*100)</f>
        <v>0</v>
      </c>
      <c r="EW80" s="78">
        <f t="shared" ref="EW80" si="943">EW8+EW20+EW24+EW37+EW42+EW44+EW54+EW75</f>
        <v>0</v>
      </c>
      <c r="EX80" s="79">
        <f>IF(EW80=0,0,EW80/(EW$8+EW$20)*100)</f>
        <v>0</v>
      </c>
      <c r="EY80" s="78">
        <f t="shared" ref="EY80" si="944">EY8+EY20+EY24+EY37+EY42+EY44+EY54+EY75</f>
        <v>0</v>
      </c>
      <c r="EZ80" s="79">
        <f>IF(EY80=0,0,EY80/(EY$8+EY$20)*100)</f>
        <v>0</v>
      </c>
      <c r="FA80" s="78">
        <f t="shared" ref="FA80" si="945">FA8+FA20+FA24+FA37+FA42+FA44+FA54+FA75</f>
        <v>0</v>
      </c>
      <c r="FB80" s="79">
        <f>IF(FA80=0,0,FA80/(FA$8+FA$20)*100)</f>
        <v>0</v>
      </c>
      <c r="FC80" s="78">
        <f t="shared" ref="FC80" si="946">FC8+FC20+FC24+FC37+FC42+FC44+FC54+FC75</f>
        <v>0</v>
      </c>
      <c r="FD80" s="79">
        <f>IF(FC80=0,0,FC80/(FC$8+FC$20)*100)</f>
        <v>0</v>
      </c>
      <c r="FE80" s="78">
        <f t="shared" ref="FE80" si="947">FE8+FE20+FE24+FE37+FE42+FE44+FE54+FE75</f>
        <v>0</v>
      </c>
      <c r="FF80" s="79">
        <f>IF(FE80=0,0,FE80/(FE$8+FE$20)*100)</f>
        <v>0</v>
      </c>
      <c r="FG80" s="78">
        <f t="shared" ref="FG80" si="948">FG8+FG20+FG24+FG37+FG42+FG44+FG54+FG75</f>
        <v>0</v>
      </c>
      <c r="FH80" s="79">
        <f>IF(FG80=0,0,FG80/(FG$8+FG$20)*100)</f>
        <v>0</v>
      </c>
      <c r="FI80" s="78">
        <f t="shared" ref="FI80" si="949">FI8+FI20+FI24+FI37+FI42+FI44+FI54+FI75</f>
        <v>0</v>
      </c>
      <c r="FJ80" s="79">
        <f>IF(FI80=0,0,FI80/(FI$8+FI$20)*100)</f>
        <v>0</v>
      </c>
      <c r="FK80" s="78">
        <f t="shared" ref="FK80" si="950">FK8+FK20+FK24+FK37+FK42+FK44+FK54+FK75</f>
        <v>0</v>
      </c>
      <c r="FL80" s="79">
        <f t="shared" ref="FL80" si="951">IF(FK80=0,0,FK80/(FK$8+FK$20)*100)</f>
        <v>0</v>
      </c>
      <c r="FM80" s="127"/>
      <c r="FN80" s="8"/>
      <c r="FO80" s="8"/>
      <c r="FP80" s="8"/>
      <c r="FQ80" s="20"/>
      <c r="FR80" s="20"/>
      <c r="FS80" s="279"/>
    </row>
    <row r="81" spans="1:175" ht="4.5" customHeight="1" x14ac:dyDescent="0.2">
      <c r="A81" s="48"/>
      <c r="B81" s="48"/>
      <c r="C81" s="60"/>
      <c r="D81" s="63"/>
      <c r="E81" s="60"/>
      <c r="F81" s="63"/>
      <c r="G81" s="60"/>
      <c r="H81" s="63"/>
      <c r="I81" s="60"/>
      <c r="J81" s="63"/>
      <c r="K81" s="60"/>
      <c r="L81" s="63"/>
      <c r="M81" s="60"/>
      <c r="N81" s="63"/>
      <c r="O81" s="60"/>
      <c r="P81" s="63"/>
      <c r="Q81" s="60"/>
      <c r="R81" s="63"/>
      <c r="S81" s="60"/>
      <c r="T81" s="63"/>
      <c r="U81" s="60"/>
      <c r="V81" s="63"/>
      <c r="W81" s="60"/>
      <c r="X81" s="63"/>
      <c r="Y81" s="60"/>
      <c r="Z81" s="63"/>
      <c r="AA81" s="60"/>
      <c r="AB81" s="63"/>
      <c r="AC81" s="253"/>
      <c r="AD81" s="14"/>
      <c r="AE81" s="22"/>
      <c r="AF81" s="8"/>
      <c r="AG81" s="14"/>
      <c r="AH81" s="22"/>
      <c r="AI81" s="282"/>
      <c r="AJ81" s="48"/>
      <c r="AK81" s="48"/>
      <c r="AL81" s="60"/>
      <c r="AM81" s="63"/>
      <c r="AN81" s="60"/>
      <c r="AO81" s="63"/>
      <c r="AP81" s="60"/>
      <c r="AQ81" s="63"/>
      <c r="AR81" s="60"/>
      <c r="AS81" s="63"/>
      <c r="AT81" s="60"/>
      <c r="AU81" s="63"/>
      <c r="AV81" s="60"/>
      <c r="AW81" s="63"/>
      <c r="AX81" s="60"/>
      <c r="AY81" s="63"/>
      <c r="AZ81" s="60"/>
      <c r="BA81" s="63"/>
      <c r="BB81" s="60"/>
      <c r="BC81" s="63"/>
      <c r="BD81" s="60"/>
      <c r="BE81" s="63"/>
      <c r="BF81" s="60"/>
      <c r="BG81" s="63"/>
      <c r="BH81" s="60"/>
      <c r="BI81" s="63"/>
      <c r="BJ81" s="60"/>
      <c r="BK81" s="63"/>
      <c r="BL81" s="253"/>
      <c r="BM81" s="14"/>
      <c r="BN81" s="22"/>
      <c r="BO81" s="8"/>
      <c r="BP81" s="14"/>
      <c r="BQ81" s="22"/>
      <c r="BR81" s="282"/>
      <c r="BS81" s="48"/>
      <c r="BT81" s="48"/>
      <c r="BU81" s="60"/>
      <c r="BV81" s="63"/>
      <c r="BW81" s="60"/>
      <c r="BX81" s="63"/>
      <c r="BY81" s="60"/>
      <c r="BZ81" s="63"/>
      <c r="CA81" s="60"/>
      <c r="CB81" s="63"/>
      <c r="CC81" s="60"/>
      <c r="CD81" s="63"/>
      <c r="CE81" s="60"/>
      <c r="CF81" s="63"/>
      <c r="CG81" s="60"/>
      <c r="CH81" s="63"/>
      <c r="CI81" s="60"/>
      <c r="CJ81" s="63"/>
      <c r="CK81" s="60"/>
      <c r="CL81" s="63"/>
      <c r="CM81" s="60"/>
      <c r="CN81" s="63"/>
      <c r="CO81" s="60"/>
      <c r="CP81" s="63"/>
      <c r="CQ81" s="60"/>
      <c r="CR81" s="63"/>
      <c r="CS81" s="60"/>
      <c r="CT81" s="63"/>
      <c r="CU81" s="253"/>
      <c r="CV81" s="14"/>
      <c r="CW81" s="22"/>
      <c r="CX81" s="8"/>
      <c r="CY81" s="14"/>
      <c r="CZ81" s="22"/>
      <c r="DA81" s="282"/>
      <c r="DB81" s="48"/>
      <c r="DC81" s="48"/>
      <c r="DD81" s="60"/>
      <c r="DE81" s="63"/>
      <c r="DF81" s="60"/>
      <c r="DG81" s="63"/>
      <c r="DH81" s="60"/>
      <c r="DI81" s="63"/>
      <c r="DJ81" s="60"/>
      <c r="DK81" s="63"/>
      <c r="DL81" s="60"/>
      <c r="DM81" s="63"/>
      <c r="DN81" s="60"/>
      <c r="DO81" s="63"/>
      <c r="DP81" s="60"/>
      <c r="DQ81" s="63"/>
      <c r="DR81" s="60"/>
      <c r="DS81" s="63"/>
      <c r="DT81" s="60"/>
      <c r="DU81" s="63"/>
      <c r="DV81" s="60"/>
      <c r="DW81" s="63"/>
      <c r="DX81" s="60"/>
      <c r="DY81" s="63"/>
      <c r="DZ81" s="60"/>
      <c r="EA81" s="63"/>
      <c r="EB81" s="60"/>
      <c r="EC81" s="63"/>
      <c r="ED81" s="253"/>
      <c r="EE81" s="14"/>
      <c r="EF81" s="22"/>
      <c r="EG81" s="8"/>
      <c r="EH81" s="14"/>
      <c r="EI81" s="22"/>
      <c r="EJ81" s="282"/>
      <c r="EK81" s="48"/>
      <c r="EL81" s="48"/>
      <c r="EM81" s="60"/>
      <c r="EN81" s="63"/>
      <c r="EO81" s="60"/>
      <c r="EP81" s="63"/>
      <c r="EQ81" s="60"/>
      <c r="ER81" s="63"/>
      <c r="ES81" s="60"/>
      <c r="ET81" s="63"/>
      <c r="EU81" s="60"/>
      <c r="EV81" s="63"/>
      <c r="EW81" s="60"/>
      <c r="EX81" s="63"/>
      <c r="EY81" s="60"/>
      <c r="EZ81" s="63"/>
      <c r="FA81" s="60"/>
      <c r="FB81" s="63"/>
      <c r="FC81" s="60"/>
      <c r="FD81" s="63"/>
      <c r="FE81" s="60"/>
      <c r="FF81" s="63"/>
      <c r="FG81" s="60"/>
      <c r="FH81" s="63"/>
      <c r="FI81" s="60"/>
      <c r="FJ81" s="63"/>
      <c r="FK81" s="60"/>
      <c r="FL81" s="63"/>
      <c r="FM81" s="253"/>
      <c r="FN81" s="14"/>
      <c r="FO81" s="22"/>
      <c r="FP81" s="8"/>
      <c r="FQ81" s="14"/>
      <c r="FR81" s="22"/>
      <c r="FS81" s="282"/>
    </row>
    <row r="82" spans="1:175" collapsed="1" x14ac:dyDescent="0.2">
      <c r="A82" s="70" t="s">
        <v>62</v>
      </c>
      <c r="B82" s="70" t="s">
        <v>307</v>
      </c>
      <c r="C82" s="51">
        <f>SUM(C83:C85)</f>
        <v>0</v>
      </c>
      <c r="D82" s="53">
        <f>IF(C82=0,0,C82/(C$8+C$20)*100)</f>
        <v>0</v>
      </c>
      <c r="E82" s="51">
        <f t="shared" ref="E82" si="952">SUM(E83:E85)</f>
        <v>0</v>
      </c>
      <c r="F82" s="53">
        <f>IF(E82=0,0,E82/(E$8+E$20)*100)</f>
        <v>0</v>
      </c>
      <c r="G82" s="51">
        <f t="shared" ref="G82" si="953">SUM(G83:G85)</f>
        <v>0</v>
      </c>
      <c r="H82" s="53">
        <f>IF(G82=0,0,G82/(G$8+G$20)*100)</f>
        <v>0</v>
      </c>
      <c r="I82" s="51">
        <f t="shared" ref="I82" si="954">SUM(I83:I85)</f>
        <v>0</v>
      </c>
      <c r="J82" s="53">
        <f>IF(I82=0,0,I82/(I$8+I$20)*100)</f>
        <v>0</v>
      </c>
      <c r="K82" s="51">
        <f t="shared" ref="K82" si="955">SUM(K83:K85)</f>
        <v>0</v>
      </c>
      <c r="L82" s="53">
        <f>IF(K82=0,0,K82/(K$8+K$20)*100)</f>
        <v>0</v>
      </c>
      <c r="M82" s="51">
        <f t="shared" ref="M82" si="956">SUM(M83:M85)</f>
        <v>0</v>
      </c>
      <c r="N82" s="53">
        <f>IF(M82=0,0,M82/(M$8+M$20)*100)</f>
        <v>0</v>
      </c>
      <c r="O82" s="51">
        <f t="shared" ref="O82" si="957">SUM(O83:O85)</f>
        <v>0</v>
      </c>
      <c r="P82" s="53">
        <f>IF(O82=0,0,O82/(O$8+O$20)*100)</f>
        <v>0</v>
      </c>
      <c r="Q82" s="51">
        <f t="shared" ref="Q82" si="958">SUM(Q83:Q85)</f>
        <v>0</v>
      </c>
      <c r="R82" s="53">
        <f>IF(Q82=0,0,Q82/(Q$8+Q$20)*100)</f>
        <v>0</v>
      </c>
      <c r="S82" s="51">
        <f t="shared" ref="S82" si="959">SUM(S83:S85)</f>
        <v>0</v>
      </c>
      <c r="T82" s="53">
        <f>IF(S82=0,0,S82/(S$8+S$20)*100)</f>
        <v>0</v>
      </c>
      <c r="U82" s="51">
        <f t="shared" ref="U82" si="960">SUM(U83:U85)</f>
        <v>0</v>
      </c>
      <c r="V82" s="53">
        <f>IF(U82=0,0,U82/(U$8+U$20)*100)</f>
        <v>0</v>
      </c>
      <c r="W82" s="51">
        <f t="shared" ref="W82" si="961">SUM(W83:W85)</f>
        <v>0</v>
      </c>
      <c r="X82" s="53">
        <f>IF(W82=0,0,W82/(W$8+W$20)*100)</f>
        <v>0</v>
      </c>
      <c r="Y82" s="51">
        <f t="shared" ref="Y82" si="962">SUM(Y83:Y85)</f>
        <v>0</v>
      </c>
      <c r="Z82" s="53">
        <f>IF(Y82=0,0,Y82/(Y$8+Y$20)*100)</f>
        <v>0</v>
      </c>
      <c r="AA82" s="51">
        <f t="shared" ref="AA82" si="963">SUM(AA83:AA85)</f>
        <v>0</v>
      </c>
      <c r="AB82" s="53">
        <f t="shared" ref="AB82" si="964">IF(AA82=0,0,AA82/(AA$8+AA$20)*100)</f>
        <v>0</v>
      </c>
      <c r="AC82" s="253"/>
      <c r="AD82" s="13"/>
      <c r="AE82" s="14"/>
      <c r="AF82" s="13"/>
      <c r="AG82" s="14"/>
      <c r="AH82" s="22"/>
      <c r="AI82" s="282"/>
      <c r="AJ82" s="70" t="s">
        <v>62</v>
      </c>
      <c r="AK82" s="70" t="s">
        <v>307</v>
      </c>
      <c r="AL82" s="51">
        <f>SUM(AL83:AL85)</f>
        <v>0</v>
      </c>
      <c r="AM82" s="53">
        <f>IF(AL82=0,0,AL82/(AL$8+AL$20)*100)</f>
        <v>0</v>
      </c>
      <c r="AN82" s="51">
        <f t="shared" ref="AN82" si="965">SUM(AN83:AN85)</f>
        <v>0</v>
      </c>
      <c r="AO82" s="53">
        <f>IF(AN82=0,0,AN82/(AN$8+AN$20)*100)</f>
        <v>0</v>
      </c>
      <c r="AP82" s="51">
        <f t="shared" ref="AP82" si="966">SUM(AP83:AP85)</f>
        <v>0</v>
      </c>
      <c r="AQ82" s="53">
        <f>IF(AP82=0,0,AP82/(AP$8+AP$20)*100)</f>
        <v>0</v>
      </c>
      <c r="AR82" s="51">
        <f t="shared" ref="AR82" si="967">SUM(AR83:AR85)</f>
        <v>0</v>
      </c>
      <c r="AS82" s="53">
        <f>IF(AR82=0,0,AR82/(AR$8+AR$20)*100)</f>
        <v>0</v>
      </c>
      <c r="AT82" s="51">
        <f t="shared" ref="AT82" si="968">SUM(AT83:AT85)</f>
        <v>0</v>
      </c>
      <c r="AU82" s="53">
        <f>IF(AT82=0,0,AT82/(AT$8+AT$20)*100)</f>
        <v>0</v>
      </c>
      <c r="AV82" s="51">
        <f t="shared" ref="AV82" si="969">SUM(AV83:AV85)</f>
        <v>0</v>
      </c>
      <c r="AW82" s="53">
        <f>IF(AV82=0,0,AV82/(AV$8+AV$20)*100)</f>
        <v>0</v>
      </c>
      <c r="AX82" s="51">
        <f t="shared" ref="AX82" si="970">SUM(AX83:AX85)</f>
        <v>0</v>
      </c>
      <c r="AY82" s="53">
        <f>IF(AX82=0,0,AX82/(AX$8+AX$20)*100)</f>
        <v>0</v>
      </c>
      <c r="AZ82" s="51">
        <f t="shared" ref="AZ82" si="971">SUM(AZ83:AZ85)</f>
        <v>0</v>
      </c>
      <c r="BA82" s="53">
        <f>IF(AZ82=0,0,AZ82/(AZ$8+AZ$20)*100)</f>
        <v>0</v>
      </c>
      <c r="BB82" s="51">
        <f t="shared" ref="BB82" si="972">SUM(BB83:BB85)</f>
        <v>0</v>
      </c>
      <c r="BC82" s="53">
        <f>IF(BB82=0,0,BB82/(BB$8+BB$20)*100)</f>
        <v>0</v>
      </c>
      <c r="BD82" s="51">
        <f t="shared" ref="BD82" si="973">SUM(BD83:BD85)</f>
        <v>0</v>
      </c>
      <c r="BE82" s="53">
        <f>IF(BD82=0,0,BD82/(BD$8+BD$20)*100)</f>
        <v>0</v>
      </c>
      <c r="BF82" s="51">
        <f t="shared" ref="BF82" si="974">SUM(BF83:BF85)</f>
        <v>0</v>
      </c>
      <c r="BG82" s="53">
        <f>IF(BF82=0,0,BF82/(BF$8+BF$20)*100)</f>
        <v>0</v>
      </c>
      <c r="BH82" s="51">
        <f t="shared" ref="BH82" si="975">SUM(BH83:BH85)</f>
        <v>0</v>
      </c>
      <c r="BI82" s="53">
        <f>IF(BH82=0,0,BH82/(BH$8+BH$20)*100)</f>
        <v>0</v>
      </c>
      <c r="BJ82" s="51">
        <f t="shared" ref="BJ82" si="976">SUM(BJ83:BJ85)</f>
        <v>0</v>
      </c>
      <c r="BK82" s="53">
        <f t="shared" ref="BK82" si="977">IF(BJ82=0,0,BJ82/(BJ$8+BJ$20)*100)</f>
        <v>0</v>
      </c>
      <c r="BL82" s="253"/>
      <c r="BM82" s="13"/>
      <c r="BN82" s="14"/>
      <c r="BO82" s="13"/>
      <c r="BP82" s="14"/>
      <c r="BQ82" s="22"/>
      <c r="BR82" s="282"/>
      <c r="BS82" s="70" t="s">
        <v>62</v>
      </c>
      <c r="BT82" s="70" t="s">
        <v>307</v>
      </c>
      <c r="BU82" s="51">
        <f>SUM(BU83:BU85)</f>
        <v>0</v>
      </c>
      <c r="BV82" s="53">
        <f>IF(BU82=0,0,BU82/(BU$8+BU$20)*100)</f>
        <v>0</v>
      </c>
      <c r="BW82" s="51">
        <f t="shared" ref="BW82" si="978">SUM(BW83:BW85)</f>
        <v>0</v>
      </c>
      <c r="BX82" s="53">
        <f>IF(BW82=0,0,BW82/(BW$8+BW$20)*100)</f>
        <v>0</v>
      </c>
      <c r="BY82" s="51">
        <f t="shared" ref="BY82" si="979">SUM(BY83:BY85)</f>
        <v>0</v>
      </c>
      <c r="BZ82" s="53">
        <f>IF(BY82=0,0,BY82/(BY$8+BY$20)*100)</f>
        <v>0</v>
      </c>
      <c r="CA82" s="51">
        <f t="shared" ref="CA82" si="980">SUM(CA83:CA85)</f>
        <v>0</v>
      </c>
      <c r="CB82" s="53">
        <f>IF(CA82=0,0,CA82/(CA$8+CA$20)*100)</f>
        <v>0</v>
      </c>
      <c r="CC82" s="51">
        <f t="shared" ref="CC82" si="981">SUM(CC83:CC85)</f>
        <v>0</v>
      </c>
      <c r="CD82" s="53">
        <f>IF(CC82=0,0,CC82/(CC$8+CC$20)*100)</f>
        <v>0</v>
      </c>
      <c r="CE82" s="51">
        <f t="shared" ref="CE82" si="982">SUM(CE83:CE85)</f>
        <v>0</v>
      </c>
      <c r="CF82" s="53">
        <f>IF(CE82=0,0,CE82/(CE$8+CE$20)*100)</f>
        <v>0</v>
      </c>
      <c r="CG82" s="51">
        <f t="shared" ref="CG82" si="983">SUM(CG83:CG85)</f>
        <v>0</v>
      </c>
      <c r="CH82" s="53">
        <f>IF(CG82=0,0,CG82/(CG$8+CG$20)*100)</f>
        <v>0</v>
      </c>
      <c r="CI82" s="51">
        <f t="shared" ref="CI82" si="984">SUM(CI83:CI85)</f>
        <v>0</v>
      </c>
      <c r="CJ82" s="53">
        <f>IF(CI82=0,0,CI82/(CI$8+CI$20)*100)</f>
        <v>0</v>
      </c>
      <c r="CK82" s="51">
        <f t="shared" ref="CK82" si="985">SUM(CK83:CK85)</f>
        <v>0</v>
      </c>
      <c r="CL82" s="53">
        <f>IF(CK82=0,0,CK82/(CK$8+CK$20)*100)</f>
        <v>0</v>
      </c>
      <c r="CM82" s="51">
        <f t="shared" ref="CM82" si="986">SUM(CM83:CM85)</f>
        <v>0</v>
      </c>
      <c r="CN82" s="53">
        <f>IF(CM82=0,0,CM82/(CM$8+CM$20)*100)</f>
        <v>0</v>
      </c>
      <c r="CO82" s="51">
        <f t="shared" ref="CO82" si="987">SUM(CO83:CO85)</f>
        <v>0</v>
      </c>
      <c r="CP82" s="53">
        <f>IF(CO82=0,0,CO82/(CO$8+CO$20)*100)</f>
        <v>0</v>
      </c>
      <c r="CQ82" s="51">
        <f t="shared" ref="CQ82" si="988">SUM(CQ83:CQ85)</f>
        <v>0</v>
      </c>
      <c r="CR82" s="53">
        <f>IF(CQ82=0,0,CQ82/(CQ$8+CQ$20)*100)</f>
        <v>0</v>
      </c>
      <c r="CS82" s="51">
        <f t="shared" ref="CS82" si="989">SUM(CS83:CS85)</f>
        <v>0</v>
      </c>
      <c r="CT82" s="53">
        <f t="shared" ref="CT82" si="990">IF(CS82=0,0,CS82/(CS$8+CS$20)*100)</f>
        <v>0</v>
      </c>
      <c r="CU82" s="253"/>
      <c r="CV82" s="13"/>
      <c r="CW82" s="14"/>
      <c r="CX82" s="13"/>
      <c r="CY82" s="14"/>
      <c r="CZ82" s="22"/>
      <c r="DA82" s="282"/>
      <c r="DB82" s="70" t="s">
        <v>62</v>
      </c>
      <c r="DC82" s="70" t="s">
        <v>307</v>
      </c>
      <c r="DD82" s="51">
        <f>SUM(DD83:DD85)</f>
        <v>0</v>
      </c>
      <c r="DE82" s="53">
        <f>IF(DD82=0,0,DD82/(DD$8+DD$20)*100)</f>
        <v>0</v>
      </c>
      <c r="DF82" s="51">
        <f t="shared" ref="DF82" si="991">SUM(DF83:DF85)</f>
        <v>0</v>
      </c>
      <c r="DG82" s="53">
        <f>IF(DF82=0,0,DF82/(DF$8+DF$20)*100)</f>
        <v>0</v>
      </c>
      <c r="DH82" s="51">
        <f t="shared" ref="DH82" si="992">SUM(DH83:DH85)</f>
        <v>0</v>
      </c>
      <c r="DI82" s="53">
        <f>IF(DH82=0,0,DH82/(DH$8+DH$20)*100)</f>
        <v>0</v>
      </c>
      <c r="DJ82" s="51">
        <f t="shared" ref="DJ82" si="993">SUM(DJ83:DJ85)</f>
        <v>0</v>
      </c>
      <c r="DK82" s="53">
        <f>IF(DJ82=0,0,DJ82/(DJ$8+DJ$20)*100)</f>
        <v>0</v>
      </c>
      <c r="DL82" s="51">
        <f t="shared" ref="DL82" si="994">SUM(DL83:DL85)</f>
        <v>0</v>
      </c>
      <c r="DM82" s="53">
        <f>IF(DL82=0,0,DL82/(DL$8+DL$20)*100)</f>
        <v>0</v>
      </c>
      <c r="DN82" s="51">
        <f t="shared" ref="DN82" si="995">SUM(DN83:DN85)</f>
        <v>0</v>
      </c>
      <c r="DO82" s="53">
        <f>IF(DN82=0,0,DN82/(DN$8+DN$20)*100)</f>
        <v>0</v>
      </c>
      <c r="DP82" s="51">
        <f t="shared" ref="DP82" si="996">SUM(DP83:DP85)</f>
        <v>0</v>
      </c>
      <c r="DQ82" s="53">
        <f>IF(DP82=0,0,DP82/(DP$8+DP$20)*100)</f>
        <v>0</v>
      </c>
      <c r="DR82" s="51">
        <f t="shared" ref="DR82" si="997">SUM(DR83:DR85)</f>
        <v>0</v>
      </c>
      <c r="DS82" s="53">
        <f>IF(DR82=0,0,DR82/(DR$8+DR$20)*100)</f>
        <v>0</v>
      </c>
      <c r="DT82" s="51">
        <f t="shared" ref="DT82" si="998">SUM(DT83:DT85)</f>
        <v>0</v>
      </c>
      <c r="DU82" s="53">
        <f>IF(DT82=0,0,DT82/(DT$8+DT$20)*100)</f>
        <v>0</v>
      </c>
      <c r="DV82" s="51">
        <f t="shared" ref="DV82" si="999">SUM(DV83:DV85)</f>
        <v>0</v>
      </c>
      <c r="DW82" s="53">
        <f>IF(DV82=0,0,DV82/(DV$8+DV$20)*100)</f>
        <v>0</v>
      </c>
      <c r="DX82" s="51">
        <f t="shared" ref="DX82" si="1000">SUM(DX83:DX85)</f>
        <v>0</v>
      </c>
      <c r="DY82" s="53">
        <f>IF(DX82=0,0,DX82/(DX$8+DX$20)*100)</f>
        <v>0</v>
      </c>
      <c r="DZ82" s="51">
        <f t="shared" ref="DZ82" si="1001">SUM(DZ83:DZ85)</f>
        <v>0</v>
      </c>
      <c r="EA82" s="53">
        <f>IF(DZ82=0,0,DZ82/(DZ$8+DZ$20)*100)</f>
        <v>0</v>
      </c>
      <c r="EB82" s="51">
        <f t="shared" ref="EB82" si="1002">SUM(EB83:EB85)</f>
        <v>0</v>
      </c>
      <c r="EC82" s="53">
        <f t="shared" ref="EC82" si="1003">IF(EB82=0,0,EB82/(EB$8+EB$20)*100)</f>
        <v>0</v>
      </c>
      <c r="ED82" s="253"/>
      <c r="EE82" s="13"/>
      <c r="EF82" s="14"/>
      <c r="EG82" s="13"/>
      <c r="EH82" s="14"/>
      <c r="EI82" s="22"/>
      <c r="EJ82" s="282"/>
      <c r="EK82" s="70" t="s">
        <v>62</v>
      </c>
      <c r="EL82" s="70" t="s">
        <v>307</v>
      </c>
      <c r="EM82" s="51">
        <f>SUM(EM83:EM85)</f>
        <v>0</v>
      </c>
      <c r="EN82" s="53">
        <f>IF(EM82=0,0,EM82/(EM$8+EM$20)*100)</f>
        <v>0</v>
      </c>
      <c r="EO82" s="51">
        <f t="shared" ref="EO82" si="1004">SUM(EO83:EO85)</f>
        <v>0</v>
      </c>
      <c r="EP82" s="53">
        <f>IF(EO82=0,0,EO82/(EO$8+EO$20)*100)</f>
        <v>0</v>
      </c>
      <c r="EQ82" s="51">
        <f t="shared" ref="EQ82" si="1005">SUM(EQ83:EQ85)</f>
        <v>0</v>
      </c>
      <c r="ER82" s="53">
        <f>IF(EQ82=0,0,EQ82/(EQ$8+EQ$20)*100)</f>
        <v>0</v>
      </c>
      <c r="ES82" s="51">
        <f t="shared" ref="ES82" si="1006">SUM(ES83:ES85)</f>
        <v>0</v>
      </c>
      <c r="ET82" s="53">
        <f>IF(ES82=0,0,ES82/(ES$8+ES$20)*100)</f>
        <v>0</v>
      </c>
      <c r="EU82" s="51">
        <f t="shared" ref="EU82" si="1007">SUM(EU83:EU85)</f>
        <v>0</v>
      </c>
      <c r="EV82" s="53">
        <f>IF(EU82=0,0,EU82/(EU$8+EU$20)*100)</f>
        <v>0</v>
      </c>
      <c r="EW82" s="51">
        <f t="shared" ref="EW82" si="1008">SUM(EW83:EW85)</f>
        <v>0</v>
      </c>
      <c r="EX82" s="53">
        <f>IF(EW82=0,0,EW82/(EW$8+EW$20)*100)</f>
        <v>0</v>
      </c>
      <c r="EY82" s="51">
        <f t="shared" ref="EY82" si="1009">SUM(EY83:EY85)</f>
        <v>0</v>
      </c>
      <c r="EZ82" s="53">
        <f>IF(EY82=0,0,EY82/(EY$8+EY$20)*100)</f>
        <v>0</v>
      </c>
      <c r="FA82" s="51">
        <f t="shared" ref="FA82" si="1010">SUM(FA83:FA85)</f>
        <v>0</v>
      </c>
      <c r="FB82" s="53">
        <f>IF(FA82=0,0,FA82/(FA$8+FA$20)*100)</f>
        <v>0</v>
      </c>
      <c r="FC82" s="51">
        <f t="shared" ref="FC82" si="1011">SUM(FC83:FC85)</f>
        <v>0</v>
      </c>
      <c r="FD82" s="53">
        <f>IF(FC82=0,0,FC82/(FC$8+FC$20)*100)</f>
        <v>0</v>
      </c>
      <c r="FE82" s="51">
        <f t="shared" ref="FE82" si="1012">SUM(FE83:FE85)</f>
        <v>0</v>
      </c>
      <c r="FF82" s="53">
        <f>IF(FE82=0,0,FE82/(FE$8+FE$20)*100)</f>
        <v>0</v>
      </c>
      <c r="FG82" s="51">
        <f t="shared" ref="FG82" si="1013">SUM(FG83:FG85)</f>
        <v>0</v>
      </c>
      <c r="FH82" s="53">
        <f>IF(FG82=0,0,FG82/(FG$8+FG$20)*100)</f>
        <v>0</v>
      </c>
      <c r="FI82" s="51">
        <f t="shared" ref="FI82" si="1014">SUM(FI83:FI85)</f>
        <v>0</v>
      </c>
      <c r="FJ82" s="53">
        <f>IF(FI82=0,0,FI82/(FI$8+FI$20)*100)</f>
        <v>0</v>
      </c>
      <c r="FK82" s="51">
        <f t="shared" ref="FK82" si="1015">SUM(FK83:FK85)</f>
        <v>0</v>
      </c>
      <c r="FL82" s="53">
        <f t="shared" ref="FL82" si="1016">IF(FK82=0,0,FK82/(FK$8+FK$20)*100)</f>
        <v>0</v>
      </c>
      <c r="FM82" s="253"/>
      <c r="FN82" s="13"/>
      <c r="FO82" s="14"/>
      <c r="FP82" s="13"/>
      <c r="FQ82" s="14"/>
      <c r="FR82" s="22"/>
      <c r="FS82" s="282"/>
    </row>
    <row r="83" spans="1:175" hidden="1" outlineLevel="1" x14ac:dyDescent="0.2">
      <c r="A83" s="384"/>
      <c r="B83" s="385"/>
      <c r="C83" s="62"/>
      <c r="D83" s="61">
        <f>IF(C83=0,0,C83/C$82*100)</f>
        <v>0</v>
      </c>
      <c r="E83" s="62"/>
      <c r="F83" s="61">
        <f>IF(E83=0,0,E83/E$82*100)</f>
        <v>0</v>
      </c>
      <c r="G83" s="62"/>
      <c r="H83" s="61">
        <f>IF(G83=0,0,G83/G$82*100)</f>
        <v>0</v>
      </c>
      <c r="I83" s="62"/>
      <c r="J83" s="61">
        <f>IF(I83=0,0,I83/I$82*100)</f>
        <v>0</v>
      </c>
      <c r="K83" s="62"/>
      <c r="L83" s="61">
        <f>IF(K83=0,0,K83/K$82*100)</f>
        <v>0</v>
      </c>
      <c r="M83" s="62"/>
      <c r="N83" s="61">
        <f>IF(M83=0,0,M83/M$82*100)</f>
        <v>0</v>
      </c>
      <c r="O83" s="62"/>
      <c r="P83" s="61">
        <f>IF(O83=0,0,O83/O$82*100)</f>
        <v>0</v>
      </c>
      <c r="Q83" s="62"/>
      <c r="R83" s="61">
        <f>IF(Q83=0,0,Q83/Q$82*100)</f>
        <v>0</v>
      </c>
      <c r="S83" s="62"/>
      <c r="T83" s="61">
        <f>IF(S83=0,0,S83/S$82*100)</f>
        <v>0</v>
      </c>
      <c r="U83" s="62"/>
      <c r="V83" s="61">
        <f>IF(U83=0,0,U83/U$82*100)</f>
        <v>0</v>
      </c>
      <c r="W83" s="62"/>
      <c r="X83" s="61">
        <f>IF(W83=0,0,W83/W$82*100)</f>
        <v>0</v>
      </c>
      <c r="Y83" s="62"/>
      <c r="Z83" s="61">
        <f>IF(Y83=0,0,Y83/Y$82*100)</f>
        <v>0</v>
      </c>
      <c r="AA83" s="60">
        <f>C83+E83+G83+I83+K83+M83+O83+Q83+S83+U83+W83+Y83</f>
        <v>0</v>
      </c>
      <c r="AB83" s="61">
        <f>IF(AA83=0,0,AA83/AA$82*100)</f>
        <v>0</v>
      </c>
      <c r="AC83" s="253"/>
      <c r="AD83" s="13"/>
      <c r="AE83" s="14"/>
      <c r="AF83" s="13"/>
      <c r="AG83" s="14"/>
      <c r="AH83" s="22"/>
      <c r="AI83" s="282"/>
      <c r="AJ83" s="128">
        <f t="shared" ref="AJ83:AJ85" si="1017">$A83</f>
        <v>0</v>
      </c>
      <c r="AK83" s="128">
        <f t="shared" ref="AK83:AK85" si="1018">$B83</f>
        <v>0</v>
      </c>
      <c r="AL83" s="62"/>
      <c r="AM83" s="61">
        <f>IF(AL83=0,0,AL83/AL$82*100)</f>
        <v>0</v>
      </c>
      <c r="AN83" s="62"/>
      <c r="AO83" s="61">
        <f>IF(AN83=0,0,AN83/AN$82*100)</f>
        <v>0</v>
      </c>
      <c r="AP83" s="62"/>
      <c r="AQ83" s="61">
        <f>IF(AP83=0,0,AP83/AP$82*100)</f>
        <v>0</v>
      </c>
      <c r="AR83" s="62"/>
      <c r="AS83" s="61">
        <f>IF(AR83=0,0,AR83/AR$82*100)</f>
        <v>0</v>
      </c>
      <c r="AT83" s="62"/>
      <c r="AU83" s="61">
        <f>IF(AT83=0,0,AT83/AT$82*100)</f>
        <v>0</v>
      </c>
      <c r="AV83" s="62"/>
      <c r="AW83" s="61">
        <f>IF(AV83=0,0,AV83/AV$82*100)</f>
        <v>0</v>
      </c>
      <c r="AX83" s="62"/>
      <c r="AY83" s="61">
        <f>IF(AX83=0,0,AX83/AX$82*100)</f>
        <v>0</v>
      </c>
      <c r="AZ83" s="62"/>
      <c r="BA83" s="61">
        <f>IF(AZ83=0,0,AZ83/AZ$82*100)</f>
        <v>0</v>
      </c>
      <c r="BB83" s="62"/>
      <c r="BC83" s="61">
        <f>IF(BB83=0,0,BB83/BB$82*100)</f>
        <v>0</v>
      </c>
      <c r="BD83" s="62"/>
      <c r="BE83" s="61">
        <f>IF(BD83=0,0,BD83/BD$82*100)</f>
        <v>0</v>
      </c>
      <c r="BF83" s="62"/>
      <c r="BG83" s="61">
        <f>IF(BF83=0,0,BF83/BF$82*100)</f>
        <v>0</v>
      </c>
      <c r="BH83" s="62"/>
      <c r="BI83" s="61">
        <f>IF(BH83=0,0,BH83/BH$82*100)</f>
        <v>0</v>
      </c>
      <c r="BJ83" s="60">
        <f>AL83+AN83+AP83+AR83+AT83+AV83+AX83+AZ83+BB83+BD83+BF83+BH83</f>
        <v>0</v>
      </c>
      <c r="BK83" s="61">
        <f>IF(BJ83=0,0,BJ83/BJ$82*100)</f>
        <v>0</v>
      </c>
      <c r="BL83" s="253"/>
      <c r="BM83" s="13"/>
      <c r="BN83" s="14"/>
      <c r="BO83" s="13"/>
      <c r="BP83" s="14"/>
      <c r="BQ83" s="22"/>
      <c r="BR83" s="282"/>
      <c r="BS83" s="128">
        <f t="shared" ref="BS83:BS85" si="1019">$A83</f>
        <v>0</v>
      </c>
      <c r="BT83" s="128">
        <f t="shared" ref="BT83:BT85" si="1020">$B83</f>
        <v>0</v>
      </c>
      <c r="BU83" s="62"/>
      <c r="BV83" s="61">
        <f>IF(BU83=0,0,BU83/BU$82*100)</f>
        <v>0</v>
      </c>
      <c r="BW83" s="62"/>
      <c r="BX83" s="61">
        <f>IF(BW83=0,0,BW83/BW$82*100)</f>
        <v>0</v>
      </c>
      <c r="BY83" s="62"/>
      <c r="BZ83" s="61">
        <f>IF(BY83=0,0,BY83/BY$82*100)</f>
        <v>0</v>
      </c>
      <c r="CA83" s="62"/>
      <c r="CB83" s="61">
        <f>IF(CA83=0,0,CA83/CA$82*100)</f>
        <v>0</v>
      </c>
      <c r="CC83" s="62"/>
      <c r="CD83" s="61">
        <f>IF(CC83=0,0,CC83/CC$82*100)</f>
        <v>0</v>
      </c>
      <c r="CE83" s="62"/>
      <c r="CF83" s="61">
        <f>IF(CE83=0,0,CE83/CE$82*100)</f>
        <v>0</v>
      </c>
      <c r="CG83" s="62"/>
      <c r="CH83" s="61">
        <f>IF(CG83=0,0,CG83/CG$82*100)</f>
        <v>0</v>
      </c>
      <c r="CI83" s="62"/>
      <c r="CJ83" s="61">
        <f>IF(CI83=0,0,CI83/CI$82*100)</f>
        <v>0</v>
      </c>
      <c r="CK83" s="62"/>
      <c r="CL83" s="61">
        <f>IF(CK83=0,0,CK83/CK$82*100)</f>
        <v>0</v>
      </c>
      <c r="CM83" s="62"/>
      <c r="CN83" s="61">
        <f>IF(CM83=0,0,CM83/CM$82*100)</f>
        <v>0</v>
      </c>
      <c r="CO83" s="62"/>
      <c r="CP83" s="61">
        <f>IF(CO83=0,0,CO83/CO$82*100)</f>
        <v>0</v>
      </c>
      <c r="CQ83" s="62"/>
      <c r="CR83" s="61">
        <f>IF(CQ83=0,0,CQ83/CQ$82*100)</f>
        <v>0</v>
      </c>
      <c r="CS83" s="60">
        <f>BU83+BW83+BY83+CA83+CC83+CE83+CG83+CI83+CK83+CM83+CO83+CQ83</f>
        <v>0</v>
      </c>
      <c r="CT83" s="61">
        <f>IF(CS83=0,0,CS83/CS$82*100)</f>
        <v>0</v>
      </c>
      <c r="CU83" s="253"/>
      <c r="CV83" s="13"/>
      <c r="CW83" s="14"/>
      <c r="CX83" s="13"/>
      <c r="CY83" s="14"/>
      <c r="CZ83" s="22"/>
      <c r="DA83" s="282"/>
      <c r="DB83" s="128">
        <f t="shared" ref="DB83:DB85" si="1021">$A83</f>
        <v>0</v>
      </c>
      <c r="DC83" s="128">
        <f t="shared" ref="DC83:DC85" si="1022">$B83</f>
        <v>0</v>
      </c>
      <c r="DD83" s="62"/>
      <c r="DE83" s="61">
        <f>IF(DD83=0,0,DD83/DD$82*100)</f>
        <v>0</v>
      </c>
      <c r="DF83" s="62"/>
      <c r="DG83" s="61">
        <f>IF(DF83=0,0,DF83/DF$82*100)</f>
        <v>0</v>
      </c>
      <c r="DH83" s="62"/>
      <c r="DI83" s="61">
        <f>IF(DH83=0,0,DH83/DH$82*100)</f>
        <v>0</v>
      </c>
      <c r="DJ83" s="62"/>
      <c r="DK83" s="61">
        <f>IF(DJ83=0,0,DJ83/DJ$82*100)</f>
        <v>0</v>
      </c>
      <c r="DL83" s="62"/>
      <c r="DM83" s="61">
        <f>IF(DL83=0,0,DL83/DL$82*100)</f>
        <v>0</v>
      </c>
      <c r="DN83" s="62"/>
      <c r="DO83" s="61">
        <f>IF(DN83=0,0,DN83/DN$82*100)</f>
        <v>0</v>
      </c>
      <c r="DP83" s="62"/>
      <c r="DQ83" s="61">
        <f>IF(DP83=0,0,DP83/DP$82*100)</f>
        <v>0</v>
      </c>
      <c r="DR83" s="62"/>
      <c r="DS83" s="61">
        <f>IF(DR83=0,0,DR83/DR$82*100)</f>
        <v>0</v>
      </c>
      <c r="DT83" s="62"/>
      <c r="DU83" s="61">
        <f>IF(DT83=0,0,DT83/DT$82*100)</f>
        <v>0</v>
      </c>
      <c r="DV83" s="62"/>
      <c r="DW83" s="61">
        <f>IF(DV83=0,0,DV83/DV$82*100)</f>
        <v>0</v>
      </c>
      <c r="DX83" s="62"/>
      <c r="DY83" s="61">
        <f>IF(DX83=0,0,DX83/DX$82*100)</f>
        <v>0</v>
      </c>
      <c r="DZ83" s="62"/>
      <c r="EA83" s="61">
        <f>IF(DZ83=0,0,DZ83/DZ$82*100)</f>
        <v>0</v>
      </c>
      <c r="EB83" s="60">
        <f>DD83+DF83+DH83+DJ83+DL83+DN83+DP83+DR83+DT83+DV83+DX83+DZ83</f>
        <v>0</v>
      </c>
      <c r="EC83" s="61">
        <f>IF(EB83=0,0,EB83/EB$82*100)</f>
        <v>0</v>
      </c>
      <c r="ED83" s="253"/>
      <c r="EE83" s="13"/>
      <c r="EF83" s="14"/>
      <c r="EG83" s="13"/>
      <c r="EH83" s="14"/>
      <c r="EI83" s="22"/>
      <c r="EJ83" s="282"/>
      <c r="EK83" s="128">
        <f t="shared" ref="EK83:EK85" si="1023">$A83</f>
        <v>0</v>
      </c>
      <c r="EL83" s="128">
        <f t="shared" ref="EL83:EL85" si="1024">$B83</f>
        <v>0</v>
      </c>
      <c r="EM83" s="62"/>
      <c r="EN83" s="61">
        <f>IF(EM83=0,0,EM83/EM$82*100)</f>
        <v>0</v>
      </c>
      <c r="EO83" s="62"/>
      <c r="EP83" s="61">
        <f>IF(EO83=0,0,EO83/EO$82*100)</f>
        <v>0</v>
      </c>
      <c r="EQ83" s="62"/>
      <c r="ER83" s="61">
        <f>IF(EQ83=0,0,EQ83/EQ$82*100)</f>
        <v>0</v>
      </c>
      <c r="ES83" s="62"/>
      <c r="ET83" s="61">
        <f>IF(ES83=0,0,ES83/ES$82*100)</f>
        <v>0</v>
      </c>
      <c r="EU83" s="62"/>
      <c r="EV83" s="61">
        <f>IF(EU83=0,0,EU83/EU$82*100)</f>
        <v>0</v>
      </c>
      <c r="EW83" s="62"/>
      <c r="EX83" s="61">
        <f>IF(EW83=0,0,EW83/EW$82*100)</f>
        <v>0</v>
      </c>
      <c r="EY83" s="62"/>
      <c r="EZ83" s="61">
        <f>IF(EY83=0,0,EY83/EY$82*100)</f>
        <v>0</v>
      </c>
      <c r="FA83" s="62"/>
      <c r="FB83" s="61">
        <f>IF(FA83=0,0,FA83/FA$82*100)</f>
        <v>0</v>
      </c>
      <c r="FC83" s="62"/>
      <c r="FD83" s="61">
        <f>IF(FC83=0,0,FC83/FC$82*100)</f>
        <v>0</v>
      </c>
      <c r="FE83" s="62"/>
      <c r="FF83" s="61">
        <f>IF(FE83=0,0,FE83/FE$82*100)</f>
        <v>0</v>
      </c>
      <c r="FG83" s="62"/>
      <c r="FH83" s="61">
        <f>IF(FG83=0,0,FG83/FG$82*100)</f>
        <v>0</v>
      </c>
      <c r="FI83" s="62"/>
      <c r="FJ83" s="61">
        <f>IF(FI83=0,0,FI83/FI$82*100)</f>
        <v>0</v>
      </c>
      <c r="FK83" s="60">
        <f>EM83+EO83+EQ83+ES83+EU83+EW83+EY83+FA83+FC83+FE83+FG83+FI83</f>
        <v>0</v>
      </c>
      <c r="FL83" s="61">
        <f>IF(FK83=0,0,FK83/FK$82*100)</f>
        <v>0</v>
      </c>
      <c r="FM83" s="253"/>
      <c r="FN83" s="13"/>
      <c r="FO83" s="14"/>
      <c r="FP83" s="13"/>
      <c r="FQ83" s="14"/>
      <c r="FR83" s="22"/>
      <c r="FS83" s="282"/>
    </row>
    <row r="84" spans="1:175" hidden="1" outlineLevel="1" x14ac:dyDescent="0.2">
      <c r="A84" s="384"/>
      <c r="B84" s="385"/>
      <c r="C84" s="62"/>
      <c r="D84" s="61">
        <f>IF(C84=0,0,C84/C$82*100)</f>
        <v>0</v>
      </c>
      <c r="E84" s="62"/>
      <c r="F84" s="61">
        <f>IF(E84=0,0,E84/E$82*100)</f>
        <v>0</v>
      </c>
      <c r="G84" s="62"/>
      <c r="H84" s="61">
        <f>IF(G84=0,0,G84/G$82*100)</f>
        <v>0</v>
      </c>
      <c r="I84" s="62"/>
      <c r="J84" s="61">
        <f>IF(I84=0,0,I84/I$82*100)</f>
        <v>0</v>
      </c>
      <c r="K84" s="62"/>
      <c r="L84" s="61">
        <f>IF(K84=0,0,K84/K$82*100)</f>
        <v>0</v>
      </c>
      <c r="M84" s="62"/>
      <c r="N84" s="61">
        <f>IF(M84=0,0,M84/M$82*100)</f>
        <v>0</v>
      </c>
      <c r="O84" s="62"/>
      <c r="P84" s="61">
        <f>IF(O84=0,0,O84/O$82*100)</f>
        <v>0</v>
      </c>
      <c r="Q84" s="62"/>
      <c r="R84" s="61">
        <f>IF(Q84=0,0,Q84/Q$82*100)</f>
        <v>0</v>
      </c>
      <c r="S84" s="62"/>
      <c r="T84" s="61">
        <f>IF(S84=0,0,S84/S$82*100)</f>
        <v>0</v>
      </c>
      <c r="U84" s="62"/>
      <c r="V84" s="61">
        <f>IF(U84=0,0,U84/U$82*100)</f>
        <v>0</v>
      </c>
      <c r="W84" s="62"/>
      <c r="X84" s="61">
        <f>IF(W84=0,0,W84/W$82*100)</f>
        <v>0</v>
      </c>
      <c r="Y84" s="62"/>
      <c r="Z84" s="61">
        <f>IF(Y84=0,0,Y84/Y$82*100)</f>
        <v>0</v>
      </c>
      <c r="AA84" s="60">
        <f>C84+E84+G84+I84+K84+M84+O84+Q84+S84+U84+W84+Y84</f>
        <v>0</v>
      </c>
      <c r="AB84" s="61">
        <f>IF(AA84=0,0,AA84/AA$82*100)</f>
        <v>0</v>
      </c>
      <c r="AC84" s="253"/>
      <c r="AD84" s="13"/>
      <c r="AE84" s="14"/>
      <c r="AF84" s="13"/>
      <c r="AG84" s="14"/>
      <c r="AH84" s="22"/>
      <c r="AI84" s="282"/>
      <c r="AJ84" s="128">
        <f t="shared" si="1017"/>
        <v>0</v>
      </c>
      <c r="AK84" s="128">
        <f t="shared" si="1018"/>
        <v>0</v>
      </c>
      <c r="AL84" s="62"/>
      <c r="AM84" s="61">
        <f>IF(AL84=0,0,AL84/AL$82*100)</f>
        <v>0</v>
      </c>
      <c r="AN84" s="62"/>
      <c r="AO84" s="61">
        <f>IF(AN84=0,0,AN84/AN$82*100)</f>
        <v>0</v>
      </c>
      <c r="AP84" s="62"/>
      <c r="AQ84" s="61">
        <f>IF(AP84=0,0,AP84/AP$82*100)</f>
        <v>0</v>
      </c>
      <c r="AR84" s="62"/>
      <c r="AS84" s="61">
        <f>IF(AR84=0,0,AR84/AR$82*100)</f>
        <v>0</v>
      </c>
      <c r="AT84" s="62"/>
      <c r="AU84" s="61">
        <f>IF(AT84=0,0,AT84/AT$82*100)</f>
        <v>0</v>
      </c>
      <c r="AV84" s="62"/>
      <c r="AW84" s="61">
        <f>IF(AV84=0,0,AV84/AV$82*100)</f>
        <v>0</v>
      </c>
      <c r="AX84" s="62"/>
      <c r="AY84" s="61">
        <f>IF(AX84=0,0,AX84/AX$82*100)</f>
        <v>0</v>
      </c>
      <c r="AZ84" s="62"/>
      <c r="BA84" s="61">
        <f>IF(AZ84=0,0,AZ84/AZ$82*100)</f>
        <v>0</v>
      </c>
      <c r="BB84" s="62"/>
      <c r="BC84" s="61">
        <f>IF(BB84=0,0,BB84/BB$82*100)</f>
        <v>0</v>
      </c>
      <c r="BD84" s="62"/>
      <c r="BE84" s="61">
        <f>IF(BD84=0,0,BD84/BD$82*100)</f>
        <v>0</v>
      </c>
      <c r="BF84" s="62"/>
      <c r="BG84" s="61">
        <f>IF(BF84=0,0,BF84/BF$82*100)</f>
        <v>0</v>
      </c>
      <c r="BH84" s="62"/>
      <c r="BI84" s="61">
        <f>IF(BH84=0,0,BH84/BH$82*100)</f>
        <v>0</v>
      </c>
      <c r="BJ84" s="60">
        <f>AL84+AN84+AP84+AR84+AT84+AV84+AX84+AZ84+BB84+BD84+BF84+BH84</f>
        <v>0</v>
      </c>
      <c r="BK84" s="61">
        <f>IF(BJ84=0,0,BJ84/BJ$82*100)</f>
        <v>0</v>
      </c>
      <c r="BL84" s="253"/>
      <c r="BM84" s="13"/>
      <c r="BN84" s="14"/>
      <c r="BO84" s="13"/>
      <c r="BP84" s="14"/>
      <c r="BQ84" s="22"/>
      <c r="BR84" s="282"/>
      <c r="BS84" s="128">
        <f t="shared" si="1019"/>
        <v>0</v>
      </c>
      <c r="BT84" s="128">
        <f t="shared" si="1020"/>
        <v>0</v>
      </c>
      <c r="BU84" s="62"/>
      <c r="BV84" s="61">
        <f>IF(BU84=0,0,BU84/BU$82*100)</f>
        <v>0</v>
      </c>
      <c r="BW84" s="62"/>
      <c r="BX84" s="61">
        <f>IF(BW84=0,0,BW84/BW$82*100)</f>
        <v>0</v>
      </c>
      <c r="BY84" s="62"/>
      <c r="BZ84" s="61">
        <f>IF(BY84=0,0,BY84/BY$82*100)</f>
        <v>0</v>
      </c>
      <c r="CA84" s="62"/>
      <c r="CB84" s="61">
        <f>IF(CA84=0,0,CA84/CA$82*100)</f>
        <v>0</v>
      </c>
      <c r="CC84" s="62"/>
      <c r="CD84" s="61">
        <f>IF(CC84=0,0,CC84/CC$82*100)</f>
        <v>0</v>
      </c>
      <c r="CE84" s="62"/>
      <c r="CF84" s="61">
        <f>IF(CE84=0,0,CE84/CE$82*100)</f>
        <v>0</v>
      </c>
      <c r="CG84" s="62"/>
      <c r="CH84" s="61">
        <f>IF(CG84=0,0,CG84/CG$82*100)</f>
        <v>0</v>
      </c>
      <c r="CI84" s="62"/>
      <c r="CJ84" s="61">
        <f>IF(CI84=0,0,CI84/CI$82*100)</f>
        <v>0</v>
      </c>
      <c r="CK84" s="62"/>
      <c r="CL84" s="61">
        <f>IF(CK84=0,0,CK84/CK$82*100)</f>
        <v>0</v>
      </c>
      <c r="CM84" s="62"/>
      <c r="CN84" s="61">
        <f>IF(CM84=0,0,CM84/CM$82*100)</f>
        <v>0</v>
      </c>
      <c r="CO84" s="62"/>
      <c r="CP84" s="61">
        <f>IF(CO84=0,0,CO84/CO$82*100)</f>
        <v>0</v>
      </c>
      <c r="CQ84" s="62"/>
      <c r="CR84" s="61">
        <f>IF(CQ84=0,0,CQ84/CQ$82*100)</f>
        <v>0</v>
      </c>
      <c r="CS84" s="60">
        <f>BU84+BW84+BY84+CA84+CC84+CE84+CG84+CI84+CK84+CM84+CO84+CQ84</f>
        <v>0</v>
      </c>
      <c r="CT84" s="61">
        <f>IF(CS84=0,0,CS84/CS$82*100)</f>
        <v>0</v>
      </c>
      <c r="CU84" s="253"/>
      <c r="CV84" s="13"/>
      <c r="CW84" s="14"/>
      <c r="CX84" s="13"/>
      <c r="CY84" s="14"/>
      <c r="CZ84" s="22"/>
      <c r="DA84" s="282"/>
      <c r="DB84" s="128">
        <f t="shared" si="1021"/>
        <v>0</v>
      </c>
      <c r="DC84" s="128">
        <f t="shared" si="1022"/>
        <v>0</v>
      </c>
      <c r="DD84" s="62"/>
      <c r="DE84" s="61">
        <f>IF(DD84=0,0,DD84/DD$82*100)</f>
        <v>0</v>
      </c>
      <c r="DF84" s="62"/>
      <c r="DG84" s="61">
        <f>IF(DF84=0,0,DF84/DF$82*100)</f>
        <v>0</v>
      </c>
      <c r="DH84" s="62"/>
      <c r="DI84" s="61">
        <f>IF(DH84=0,0,DH84/DH$82*100)</f>
        <v>0</v>
      </c>
      <c r="DJ84" s="62"/>
      <c r="DK84" s="61">
        <f>IF(DJ84=0,0,DJ84/DJ$82*100)</f>
        <v>0</v>
      </c>
      <c r="DL84" s="62"/>
      <c r="DM84" s="61">
        <f>IF(DL84=0,0,DL84/DL$82*100)</f>
        <v>0</v>
      </c>
      <c r="DN84" s="62"/>
      <c r="DO84" s="61">
        <f>IF(DN84=0,0,DN84/DN$82*100)</f>
        <v>0</v>
      </c>
      <c r="DP84" s="62"/>
      <c r="DQ84" s="61">
        <f>IF(DP84=0,0,DP84/DP$82*100)</f>
        <v>0</v>
      </c>
      <c r="DR84" s="62"/>
      <c r="DS84" s="61">
        <f>IF(DR84=0,0,DR84/DR$82*100)</f>
        <v>0</v>
      </c>
      <c r="DT84" s="62"/>
      <c r="DU84" s="61">
        <f>IF(DT84=0,0,DT84/DT$82*100)</f>
        <v>0</v>
      </c>
      <c r="DV84" s="62"/>
      <c r="DW84" s="61">
        <f>IF(DV84=0,0,DV84/DV$82*100)</f>
        <v>0</v>
      </c>
      <c r="DX84" s="62"/>
      <c r="DY84" s="61">
        <f>IF(DX84=0,0,DX84/DX$82*100)</f>
        <v>0</v>
      </c>
      <c r="DZ84" s="62"/>
      <c r="EA84" s="61">
        <f>IF(DZ84=0,0,DZ84/DZ$82*100)</f>
        <v>0</v>
      </c>
      <c r="EB84" s="60">
        <f>DD84+DF84+DH84+DJ84+DL84+DN84+DP84+DR84+DT84+DV84+DX84+DZ84</f>
        <v>0</v>
      </c>
      <c r="EC84" s="61">
        <f>IF(EB84=0,0,EB84/EB$82*100)</f>
        <v>0</v>
      </c>
      <c r="ED84" s="253"/>
      <c r="EE84" s="13"/>
      <c r="EF84" s="14"/>
      <c r="EG84" s="13"/>
      <c r="EH84" s="14"/>
      <c r="EI84" s="22"/>
      <c r="EJ84" s="282"/>
      <c r="EK84" s="128">
        <f t="shared" si="1023"/>
        <v>0</v>
      </c>
      <c r="EL84" s="128">
        <f t="shared" si="1024"/>
        <v>0</v>
      </c>
      <c r="EM84" s="62"/>
      <c r="EN84" s="61">
        <f>IF(EM84=0,0,EM84/EM$82*100)</f>
        <v>0</v>
      </c>
      <c r="EO84" s="62"/>
      <c r="EP84" s="61">
        <f>IF(EO84=0,0,EO84/EO$82*100)</f>
        <v>0</v>
      </c>
      <c r="EQ84" s="62"/>
      <c r="ER84" s="61">
        <f>IF(EQ84=0,0,EQ84/EQ$82*100)</f>
        <v>0</v>
      </c>
      <c r="ES84" s="62"/>
      <c r="ET84" s="61">
        <f>IF(ES84=0,0,ES84/ES$82*100)</f>
        <v>0</v>
      </c>
      <c r="EU84" s="62"/>
      <c r="EV84" s="61">
        <f>IF(EU84=0,0,EU84/EU$82*100)</f>
        <v>0</v>
      </c>
      <c r="EW84" s="62"/>
      <c r="EX84" s="61">
        <f>IF(EW84=0,0,EW84/EW$82*100)</f>
        <v>0</v>
      </c>
      <c r="EY84" s="62"/>
      <c r="EZ84" s="61">
        <f>IF(EY84=0,0,EY84/EY$82*100)</f>
        <v>0</v>
      </c>
      <c r="FA84" s="62"/>
      <c r="FB84" s="61">
        <f>IF(FA84=0,0,FA84/FA$82*100)</f>
        <v>0</v>
      </c>
      <c r="FC84" s="62"/>
      <c r="FD84" s="61">
        <f>IF(FC84=0,0,FC84/FC$82*100)</f>
        <v>0</v>
      </c>
      <c r="FE84" s="62"/>
      <c r="FF84" s="61">
        <f>IF(FE84=0,0,FE84/FE$82*100)</f>
        <v>0</v>
      </c>
      <c r="FG84" s="62"/>
      <c r="FH84" s="61">
        <f>IF(FG84=0,0,FG84/FG$82*100)</f>
        <v>0</v>
      </c>
      <c r="FI84" s="62"/>
      <c r="FJ84" s="61">
        <f>IF(FI84=0,0,FI84/FI$82*100)</f>
        <v>0</v>
      </c>
      <c r="FK84" s="60">
        <f>EM84+EO84+EQ84+ES84+EU84+EW84+EY84+FA84+FC84+FE84+FG84+FI84</f>
        <v>0</v>
      </c>
      <c r="FL84" s="61">
        <f>IF(FK84=0,0,FK84/FK$82*100)</f>
        <v>0</v>
      </c>
      <c r="FM84" s="253"/>
      <c r="FN84" s="13"/>
      <c r="FO84" s="14"/>
      <c r="FP84" s="13"/>
      <c r="FQ84" s="14"/>
      <c r="FR84" s="22"/>
      <c r="FS84" s="282"/>
    </row>
    <row r="85" spans="1:175" hidden="1" outlineLevel="1" x14ac:dyDescent="0.2">
      <c r="A85" s="384"/>
      <c r="B85" s="385"/>
      <c r="C85" s="62"/>
      <c r="D85" s="61">
        <f>IF(C85=0,0,C85/C$82*100)</f>
        <v>0</v>
      </c>
      <c r="E85" s="62"/>
      <c r="F85" s="61">
        <f>IF(E85=0,0,E85/E$82*100)</f>
        <v>0</v>
      </c>
      <c r="G85" s="62"/>
      <c r="H85" s="61">
        <f>IF(G85=0,0,G85/G$82*100)</f>
        <v>0</v>
      </c>
      <c r="I85" s="62"/>
      <c r="J85" s="61">
        <f>IF(I85=0,0,I85/I$82*100)</f>
        <v>0</v>
      </c>
      <c r="K85" s="62"/>
      <c r="L85" s="61">
        <f>IF(K85=0,0,K85/K$82*100)</f>
        <v>0</v>
      </c>
      <c r="M85" s="62"/>
      <c r="N85" s="61">
        <f>IF(M85=0,0,M85/M$82*100)</f>
        <v>0</v>
      </c>
      <c r="O85" s="62"/>
      <c r="P85" s="61">
        <f>IF(O85=0,0,O85/O$82*100)</f>
        <v>0</v>
      </c>
      <c r="Q85" s="62"/>
      <c r="R85" s="61">
        <f>IF(Q85=0,0,Q85/Q$82*100)</f>
        <v>0</v>
      </c>
      <c r="S85" s="62"/>
      <c r="T85" s="61">
        <f>IF(S85=0,0,S85/S$82*100)</f>
        <v>0</v>
      </c>
      <c r="U85" s="62"/>
      <c r="V85" s="61">
        <f>IF(U85=0,0,U85/U$82*100)</f>
        <v>0</v>
      </c>
      <c r="W85" s="62"/>
      <c r="X85" s="61">
        <f>IF(W85=0,0,W85/W$82*100)</f>
        <v>0</v>
      </c>
      <c r="Y85" s="62"/>
      <c r="Z85" s="61">
        <f>IF(Y85=0,0,Y85/Y$82*100)</f>
        <v>0</v>
      </c>
      <c r="AA85" s="60">
        <f>C85+E85+G85+I85+K85+M85+O85+Q85+S85+U85+W85+Y85</f>
        <v>0</v>
      </c>
      <c r="AB85" s="61">
        <f>IF(AA85=0,0,AA85/AA$82*100)</f>
        <v>0</v>
      </c>
      <c r="AC85" s="253"/>
      <c r="AD85" s="13"/>
      <c r="AE85" s="14"/>
      <c r="AF85" s="13"/>
      <c r="AG85" s="14"/>
      <c r="AH85" s="22"/>
      <c r="AI85" s="282"/>
      <c r="AJ85" s="128">
        <f t="shared" si="1017"/>
        <v>0</v>
      </c>
      <c r="AK85" s="128">
        <f t="shared" si="1018"/>
        <v>0</v>
      </c>
      <c r="AL85" s="62"/>
      <c r="AM85" s="61">
        <f>IF(AL85=0,0,AL85/AL$82*100)</f>
        <v>0</v>
      </c>
      <c r="AN85" s="62"/>
      <c r="AO85" s="61">
        <f>IF(AN85=0,0,AN85/AN$82*100)</f>
        <v>0</v>
      </c>
      <c r="AP85" s="62"/>
      <c r="AQ85" s="61">
        <f>IF(AP85=0,0,AP85/AP$82*100)</f>
        <v>0</v>
      </c>
      <c r="AR85" s="62"/>
      <c r="AS85" s="61">
        <f>IF(AR85=0,0,AR85/AR$82*100)</f>
        <v>0</v>
      </c>
      <c r="AT85" s="62"/>
      <c r="AU85" s="61">
        <f>IF(AT85=0,0,AT85/AT$82*100)</f>
        <v>0</v>
      </c>
      <c r="AV85" s="62"/>
      <c r="AW85" s="61">
        <f>IF(AV85=0,0,AV85/AV$82*100)</f>
        <v>0</v>
      </c>
      <c r="AX85" s="62"/>
      <c r="AY85" s="61">
        <f>IF(AX85=0,0,AX85/AX$82*100)</f>
        <v>0</v>
      </c>
      <c r="AZ85" s="62"/>
      <c r="BA85" s="61">
        <f>IF(AZ85=0,0,AZ85/AZ$82*100)</f>
        <v>0</v>
      </c>
      <c r="BB85" s="62"/>
      <c r="BC85" s="61">
        <f>IF(BB85=0,0,BB85/BB$82*100)</f>
        <v>0</v>
      </c>
      <c r="BD85" s="62"/>
      <c r="BE85" s="61">
        <f>IF(BD85=0,0,BD85/BD$82*100)</f>
        <v>0</v>
      </c>
      <c r="BF85" s="62"/>
      <c r="BG85" s="61">
        <f>IF(BF85=0,0,BF85/BF$82*100)</f>
        <v>0</v>
      </c>
      <c r="BH85" s="62"/>
      <c r="BI85" s="61">
        <f>IF(BH85=0,0,BH85/BH$82*100)</f>
        <v>0</v>
      </c>
      <c r="BJ85" s="60">
        <f>AL85+AN85+AP85+AR85+AT85+AV85+AX85+AZ85+BB85+BD85+BF85+BH85</f>
        <v>0</v>
      </c>
      <c r="BK85" s="61">
        <f>IF(BJ85=0,0,BJ85/BJ$82*100)</f>
        <v>0</v>
      </c>
      <c r="BL85" s="253"/>
      <c r="BM85" s="13"/>
      <c r="BN85" s="14"/>
      <c r="BO85" s="13"/>
      <c r="BP85" s="14"/>
      <c r="BQ85" s="22"/>
      <c r="BR85" s="282"/>
      <c r="BS85" s="128">
        <f t="shared" si="1019"/>
        <v>0</v>
      </c>
      <c r="BT85" s="128">
        <f t="shared" si="1020"/>
        <v>0</v>
      </c>
      <c r="BU85" s="62"/>
      <c r="BV85" s="61">
        <f>IF(BU85=0,0,BU85/BU$82*100)</f>
        <v>0</v>
      </c>
      <c r="BW85" s="62"/>
      <c r="BX85" s="61">
        <f>IF(BW85=0,0,BW85/BW$82*100)</f>
        <v>0</v>
      </c>
      <c r="BY85" s="62"/>
      <c r="BZ85" s="61">
        <f>IF(BY85=0,0,BY85/BY$82*100)</f>
        <v>0</v>
      </c>
      <c r="CA85" s="62"/>
      <c r="CB85" s="61">
        <f>IF(CA85=0,0,CA85/CA$82*100)</f>
        <v>0</v>
      </c>
      <c r="CC85" s="62"/>
      <c r="CD85" s="61">
        <f>IF(CC85=0,0,CC85/CC$82*100)</f>
        <v>0</v>
      </c>
      <c r="CE85" s="62"/>
      <c r="CF85" s="61">
        <f>IF(CE85=0,0,CE85/CE$82*100)</f>
        <v>0</v>
      </c>
      <c r="CG85" s="62"/>
      <c r="CH85" s="61">
        <f>IF(CG85=0,0,CG85/CG$82*100)</f>
        <v>0</v>
      </c>
      <c r="CI85" s="62"/>
      <c r="CJ85" s="61">
        <f>IF(CI85=0,0,CI85/CI$82*100)</f>
        <v>0</v>
      </c>
      <c r="CK85" s="62"/>
      <c r="CL85" s="61">
        <f>IF(CK85=0,0,CK85/CK$82*100)</f>
        <v>0</v>
      </c>
      <c r="CM85" s="62"/>
      <c r="CN85" s="61">
        <f>IF(CM85=0,0,CM85/CM$82*100)</f>
        <v>0</v>
      </c>
      <c r="CO85" s="62"/>
      <c r="CP85" s="61">
        <f>IF(CO85=0,0,CO85/CO$82*100)</f>
        <v>0</v>
      </c>
      <c r="CQ85" s="62"/>
      <c r="CR85" s="61">
        <f>IF(CQ85=0,0,CQ85/CQ$82*100)</f>
        <v>0</v>
      </c>
      <c r="CS85" s="60">
        <f>BU85+BW85+BY85+CA85+CC85+CE85+CG85+CI85+CK85+CM85+CO85+CQ85</f>
        <v>0</v>
      </c>
      <c r="CT85" s="61">
        <f>IF(CS85=0,0,CS85/CS$82*100)</f>
        <v>0</v>
      </c>
      <c r="CU85" s="253"/>
      <c r="CV85" s="13"/>
      <c r="CW85" s="14"/>
      <c r="CX85" s="13"/>
      <c r="CY85" s="14"/>
      <c r="CZ85" s="22"/>
      <c r="DA85" s="282"/>
      <c r="DB85" s="128">
        <f t="shared" si="1021"/>
        <v>0</v>
      </c>
      <c r="DC85" s="128">
        <f t="shared" si="1022"/>
        <v>0</v>
      </c>
      <c r="DD85" s="62"/>
      <c r="DE85" s="61">
        <f>IF(DD85=0,0,DD85/DD$82*100)</f>
        <v>0</v>
      </c>
      <c r="DF85" s="62"/>
      <c r="DG85" s="61">
        <f>IF(DF85=0,0,DF85/DF$82*100)</f>
        <v>0</v>
      </c>
      <c r="DH85" s="62"/>
      <c r="DI85" s="61">
        <f>IF(DH85=0,0,DH85/DH$82*100)</f>
        <v>0</v>
      </c>
      <c r="DJ85" s="62"/>
      <c r="DK85" s="61">
        <f>IF(DJ85=0,0,DJ85/DJ$82*100)</f>
        <v>0</v>
      </c>
      <c r="DL85" s="62"/>
      <c r="DM85" s="61">
        <f>IF(DL85=0,0,DL85/DL$82*100)</f>
        <v>0</v>
      </c>
      <c r="DN85" s="62"/>
      <c r="DO85" s="61">
        <f>IF(DN85=0,0,DN85/DN$82*100)</f>
        <v>0</v>
      </c>
      <c r="DP85" s="62"/>
      <c r="DQ85" s="61">
        <f>IF(DP85=0,0,DP85/DP$82*100)</f>
        <v>0</v>
      </c>
      <c r="DR85" s="62"/>
      <c r="DS85" s="61">
        <f>IF(DR85=0,0,DR85/DR$82*100)</f>
        <v>0</v>
      </c>
      <c r="DT85" s="62"/>
      <c r="DU85" s="61">
        <f>IF(DT85=0,0,DT85/DT$82*100)</f>
        <v>0</v>
      </c>
      <c r="DV85" s="62"/>
      <c r="DW85" s="61">
        <f>IF(DV85=0,0,DV85/DV$82*100)</f>
        <v>0</v>
      </c>
      <c r="DX85" s="62"/>
      <c r="DY85" s="61">
        <f>IF(DX85=0,0,DX85/DX$82*100)</f>
        <v>0</v>
      </c>
      <c r="DZ85" s="62"/>
      <c r="EA85" s="61">
        <f>IF(DZ85=0,0,DZ85/DZ$82*100)</f>
        <v>0</v>
      </c>
      <c r="EB85" s="60">
        <f>DD85+DF85+DH85+DJ85+DL85+DN85+DP85+DR85+DT85+DV85+DX85+DZ85</f>
        <v>0</v>
      </c>
      <c r="EC85" s="61">
        <f>IF(EB85=0,0,EB85/EB$82*100)</f>
        <v>0</v>
      </c>
      <c r="ED85" s="253"/>
      <c r="EE85" s="13"/>
      <c r="EF85" s="14"/>
      <c r="EG85" s="13"/>
      <c r="EH85" s="14"/>
      <c r="EI85" s="22"/>
      <c r="EJ85" s="282"/>
      <c r="EK85" s="128">
        <f t="shared" si="1023"/>
        <v>0</v>
      </c>
      <c r="EL85" s="128">
        <f t="shared" si="1024"/>
        <v>0</v>
      </c>
      <c r="EM85" s="62"/>
      <c r="EN85" s="61">
        <f>IF(EM85=0,0,EM85/EM$82*100)</f>
        <v>0</v>
      </c>
      <c r="EO85" s="62"/>
      <c r="EP85" s="61">
        <f>IF(EO85=0,0,EO85/EO$82*100)</f>
        <v>0</v>
      </c>
      <c r="EQ85" s="62"/>
      <c r="ER85" s="61">
        <f>IF(EQ85=0,0,EQ85/EQ$82*100)</f>
        <v>0</v>
      </c>
      <c r="ES85" s="62"/>
      <c r="ET85" s="61">
        <f>IF(ES85=0,0,ES85/ES$82*100)</f>
        <v>0</v>
      </c>
      <c r="EU85" s="62"/>
      <c r="EV85" s="61">
        <f>IF(EU85=0,0,EU85/EU$82*100)</f>
        <v>0</v>
      </c>
      <c r="EW85" s="62"/>
      <c r="EX85" s="61">
        <f>IF(EW85=0,0,EW85/EW$82*100)</f>
        <v>0</v>
      </c>
      <c r="EY85" s="62"/>
      <c r="EZ85" s="61">
        <f>IF(EY85=0,0,EY85/EY$82*100)</f>
        <v>0</v>
      </c>
      <c r="FA85" s="62"/>
      <c r="FB85" s="61">
        <f>IF(FA85=0,0,FA85/FA$82*100)</f>
        <v>0</v>
      </c>
      <c r="FC85" s="62"/>
      <c r="FD85" s="61">
        <f>IF(FC85=0,0,FC85/FC$82*100)</f>
        <v>0</v>
      </c>
      <c r="FE85" s="62"/>
      <c r="FF85" s="61">
        <f>IF(FE85=0,0,FE85/FE$82*100)</f>
        <v>0</v>
      </c>
      <c r="FG85" s="62"/>
      <c r="FH85" s="61">
        <f>IF(FG85=0,0,FG85/FG$82*100)</f>
        <v>0</v>
      </c>
      <c r="FI85" s="62"/>
      <c r="FJ85" s="61">
        <f>IF(FI85=0,0,FI85/FI$82*100)</f>
        <v>0</v>
      </c>
      <c r="FK85" s="60">
        <f>EM85+EO85+EQ85+ES85+EU85+EW85+EY85+FA85+FC85+FE85+FG85+FI85</f>
        <v>0</v>
      </c>
      <c r="FL85" s="61">
        <f>IF(FK85=0,0,FK85/FK$82*100)</f>
        <v>0</v>
      </c>
      <c r="FM85" s="253"/>
      <c r="FN85" s="13"/>
      <c r="FO85" s="14"/>
      <c r="FP85" s="13"/>
      <c r="FQ85" s="14"/>
      <c r="FR85" s="22"/>
      <c r="FS85" s="282"/>
    </row>
    <row r="86" spans="1:175" ht="4.5" customHeight="1" x14ac:dyDescent="0.2">
      <c r="A86" s="48"/>
      <c r="B86" s="48"/>
      <c r="C86" s="62"/>
      <c r="D86" s="61"/>
      <c r="E86" s="62"/>
      <c r="F86" s="61"/>
      <c r="G86" s="62"/>
      <c r="H86" s="61"/>
      <c r="I86" s="62"/>
      <c r="J86" s="61"/>
      <c r="K86" s="62"/>
      <c r="L86" s="61"/>
      <c r="M86" s="62"/>
      <c r="N86" s="61"/>
      <c r="O86" s="62"/>
      <c r="P86" s="61"/>
      <c r="Q86" s="62"/>
      <c r="R86" s="61"/>
      <c r="S86" s="62"/>
      <c r="T86" s="61"/>
      <c r="U86" s="62"/>
      <c r="V86" s="61"/>
      <c r="W86" s="62"/>
      <c r="X86" s="61"/>
      <c r="Y86" s="62"/>
      <c r="Z86" s="61"/>
      <c r="AA86" s="60"/>
      <c r="AB86" s="61"/>
      <c r="AC86" s="253"/>
      <c r="AD86" s="13"/>
      <c r="AE86" s="14"/>
      <c r="AF86" s="13"/>
      <c r="AG86" s="14"/>
      <c r="AH86" s="22"/>
      <c r="AI86" s="282"/>
      <c r="AJ86" s="48"/>
      <c r="AK86" s="48"/>
      <c r="AL86" s="62"/>
      <c r="AM86" s="61"/>
      <c r="AN86" s="62"/>
      <c r="AO86" s="61"/>
      <c r="AP86" s="62"/>
      <c r="AQ86" s="61"/>
      <c r="AR86" s="62"/>
      <c r="AS86" s="61"/>
      <c r="AT86" s="62"/>
      <c r="AU86" s="61"/>
      <c r="AV86" s="62"/>
      <c r="AW86" s="61"/>
      <c r="AX86" s="62"/>
      <c r="AY86" s="61"/>
      <c r="AZ86" s="62"/>
      <c r="BA86" s="61"/>
      <c r="BB86" s="62"/>
      <c r="BC86" s="61"/>
      <c r="BD86" s="62"/>
      <c r="BE86" s="61"/>
      <c r="BF86" s="62"/>
      <c r="BG86" s="61"/>
      <c r="BH86" s="62"/>
      <c r="BI86" s="61"/>
      <c r="BJ86" s="60"/>
      <c r="BK86" s="61"/>
      <c r="BL86" s="253"/>
      <c r="BM86" s="13"/>
      <c r="BN86" s="14"/>
      <c r="BO86" s="13"/>
      <c r="BP86" s="14"/>
      <c r="BQ86" s="22"/>
      <c r="BR86" s="282"/>
      <c r="BS86" s="48"/>
      <c r="BT86" s="48"/>
      <c r="BU86" s="62"/>
      <c r="BV86" s="61"/>
      <c r="BW86" s="62"/>
      <c r="BX86" s="61"/>
      <c r="BY86" s="62"/>
      <c r="BZ86" s="61"/>
      <c r="CA86" s="62"/>
      <c r="CB86" s="61"/>
      <c r="CC86" s="62"/>
      <c r="CD86" s="61"/>
      <c r="CE86" s="62"/>
      <c r="CF86" s="61"/>
      <c r="CG86" s="62"/>
      <c r="CH86" s="61"/>
      <c r="CI86" s="62"/>
      <c r="CJ86" s="61"/>
      <c r="CK86" s="62"/>
      <c r="CL86" s="61"/>
      <c r="CM86" s="62"/>
      <c r="CN86" s="61"/>
      <c r="CO86" s="62"/>
      <c r="CP86" s="61"/>
      <c r="CQ86" s="62"/>
      <c r="CR86" s="61"/>
      <c r="CS86" s="60"/>
      <c r="CT86" s="61"/>
      <c r="CU86" s="253"/>
      <c r="CV86" s="13"/>
      <c r="CW86" s="14"/>
      <c r="CX86" s="13"/>
      <c r="CY86" s="14"/>
      <c r="CZ86" s="22"/>
      <c r="DA86" s="282"/>
      <c r="DB86" s="48"/>
      <c r="DC86" s="48"/>
      <c r="DD86" s="62"/>
      <c r="DE86" s="61"/>
      <c r="DF86" s="62"/>
      <c r="DG86" s="61"/>
      <c r="DH86" s="62"/>
      <c r="DI86" s="61"/>
      <c r="DJ86" s="62"/>
      <c r="DK86" s="61"/>
      <c r="DL86" s="62"/>
      <c r="DM86" s="61"/>
      <c r="DN86" s="62"/>
      <c r="DO86" s="61"/>
      <c r="DP86" s="62"/>
      <c r="DQ86" s="61"/>
      <c r="DR86" s="62"/>
      <c r="DS86" s="61"/>
      <c r="DT86" s="62"/>
      <c r="DU86" s="61"/>
      <c r="DV86" s="62"/>
      <c r="DW86" s="61"/>
      <c r="DX86" s="62"/>
      <c r="DY86" s="61"/>
      <c r="DZ86" s="62"/>
      <c r="EA86" s="61"/>
      <c r="EB86" s="60"/>
      <c r="EC86" s="61"/>
      <c r="ED86" s="253"/>
      <c r="EE86" s="13"/>
      <c r="EF86" s="14"/>
      <c r="EG86" s="13"/>
      <c r="EH86" s="14"/>
      <c r="EI86" s="22"/>
      <c r="EJ86" s="282"/>
      <c r="EK86" s="48"/>
      <c r="EL86" s="48"/>
      <c r="EM86" s="62"/>
      <c r="EN86" s="61"/>
      <c r="EO86" s="62"/>
      <c r="EP86" s="61"/>
      <c r="EQ86" s="62"/>
      <c r="ER86" s="61"/>
      <c r="ES86" s="62"/>
      <c r="ET86" s="61"/>
      <c r="EU86" s="62"/>
      <c r="EV86" s="61"/>
      <c r="EW86" s="62"/>
      <c r="EX86" s="61"/>
      <c r="EY86" s="62"/>
      <c r="EZ86" s="61"/>
      <c r="FA86" s="62"/>
      <c r="FB86" s="61"/>
      <c r="FC86" s="62"/>
      <c r="FD86" s="61"/>
      <c r="FE86" s="62"/>
      <c r="FF86" s="61"/>
      <c r="FG86" s="62"/>
      <c r="FH86" s="61"/>
      <c r="FI86" s="62"/>
      <c r="FJ86" s="61"/>
      <c r="FK86" s="60"/>
      <c r="FL86" s="61"/>
      <c r="FM86" s="253"/>
      <c r="FN86" s="13"/>
      <c r="FO86" s="14"/>
      <c r="FP86" s="13"/>
      <c r="FQ86" s="14"/>
      <c r="FR86" s="22"/>
      <c r="FS86" s="282"/>
    </row>
    <row r="87" spans="1:175" collapsed="1" x14ac:dyDescent="0.2">
      <c r="A87" s="70" t="s">
        <v>63</v>
      </c>
      <c r="B87" s="70" t="s">
        <v>308</v>
      </c>
      <c r="C87" s="51">
        <f>SUM(C88:C90)</f>
        <v>0</v>
      </c>
      <c r="D87" s="53">
        <f>IF(C87=0,0,C87/(C$8+C$20)*100)</f>
        <v>0</v>
      </c>
      <c r="E87" s="51">
        <f t="shared" ref="E87" si="1025">SUM(E88:E90)</f>
        <v>0</v>
      </c>
      <c r="F87" s="53">
        <f>IF(E87=0,0,E87/(E$8+E$20)*100)</f>
        <v>0</v>
      </c>
      <c r="G87" s="51">
        <f t="shared" ref="G87" si="1026">SUM(G88:G90)</f>
        <v>0</v>
      </c>
      <c r="H87" s="53">
        <f>IF(G87=0,0,G87/(G$8+G$20)*100)</f>
        <v>0</v>
      </c>
      <c r="I87" s="51">
        <f t="shared" ref="I87" si="1027">SUM(I88:I90)</f>
        <v>0</v>
      </c>
      <c r="J87" s="53">
        <f>IF(I87=0,0,I87/(I$8+I$20)*100)</f>
        <v>0</v>
      </c>
      <c r="K87" s="51">
        <f t="shared" ref="K87" si="1028">SUM(K88:K90)</f>
        <v>0</v>
      </c>
      <c r="L87" s="53">
        <f>IF(K87=0,0,K87/(K$8+K$20)*100)</f>
        <v>0</v>
      </c>
      <c r="M87" s="51">
        <f t="shared" ref="M87" si="1029">SUM(M88:M90)</f>
        <v>0</v>
      </c>
      <c r="N87" s="53">
        <f>IF(M87=0,0,M87/(M$8+M$20)*100)</f>
        <v>0</v>
      </c>
      <c r="O87" s="51">
        <f t="shared" ref="O87" si="1030">SUM(O88:O90)</f>
        <v>0</v>
      </c>
      <c r="P87" s="53">
        <f>IF(O87=0,0,O87/(O$8+O$20)*100)</f>
        <v>0</v>
      </c>
      <c r="Q87" s="51">
        <f t="shared" ref="Q87" si="1031">SUM(Q88:Q90)</f>
        <v>0</v>
      </c>
      <c r="R87" s="53">
        <f>IF(Q87=0,0,Q87/(Q$8+Q$20)*100)</f>
        <v>0</v>
      </c>
      <c r="S87" s="51">
        <f t="shared" ref="S87" si="1032">SUM(S88:S90)</f>
        <v>0</v>
      </c>
      <c r="T87" s="53">
        <f>IF(S87=0,0,S87/(S$8+S$20)*100)</f>
        <v>0</v>
      </c>
      <c r="U87" s="51">
        <f t="shared" ref="U87" si="1033">SUM(U88:U90)</f>
        <v>0</v>
      </c>
      <c r="V87" s="53">
        <f>IF(U87=0,0,U87/(U$8+U$20)*100)</f>
        <v>0</v>
      </c>
      <c r="W87" s="51">
        <f t="shared" ref="W87" si="1034">SUM(W88:W90)</f>
        <v>0</v>
      </c>
      <c r="X87" s="53">
        <f>IF(W87=0,0,W87/(W$8+W$20)*100)</f>
        <v>0</v>
      </c>
      <c r="Y87" s="51">
        <f t="shared" ref="Y87" si="1035">SUM(Y88:Y90)</f>
        <v>0</v>
      </c>
      <c r="Z87" s="53">
        <f>IF(Y87=0,0,Y87/(Y$8+Y$20)*100)</f>
        <v>0</v>
      </c>
      <c r="AA87" s="51">
        <f t="shared" ref="AA87" si="1036">SUM(AA88:AA90)</f>
        <v>0</v>
      </c>
      <c r="AB87" s="53">
        <f t="shared" ref="AB87" si="1037">IF(AA87=0,0,AA87/(AA$8+AA$20)*100)</f>
        <v>0</v>
      </c>
      <c r="AC87" s="253"/>
      <c r="AD87" s="13"/>
      <c r="AE87" s="14"/>
      <c r="AF87" s="9"/>
      <c r="AG87" s="14"/>
      <c r="AH87" s="22"/>
      <c r="AI87" s="282"/>
      <c r="AJ87" s="70" t="s">
        <v>63</v>
      </c>
      <c r="AK87" s="70" t="s">
        <v>308</v>
      </c>
      <c r="AL87" s="51">
        <f>SUM(AL88:AL90)</f>
        <v>0</v>
      </c>
      <c r="AM87" s="53">
        <f>IF(AL87=0,0,AL87/(AL$8+AL$20)*100)</f>
        <v>0</v>
      </c>
      <c r="AN87" s="51">
        <f t="shared" ref="AN87" si="1038">SUM(AN88:AN90)</f>
        <v>0</v>
      </c>
      <c r="AO87" s="53">
        <f>IF(AN87=0,0,AN87/(AN$8+AN$20)*100)</f>
        <v>0</v>
      </c>
      <c r="AP87" s="51">
        <f t="shared" ref="AP87" si="1039">SUM(AP88:AP90)</f>
        <v>0</v>
      </c>
      <c r="AQ87" s="53">
        <f>IF(AP87=0,0,AP87/(AP$8+AP$20)*100)</f>
        <v>0</v>
      </c>
      <c r="AR87" s="51">
        <f t="shared" ref="AR87" si="1040">SUM(AR88:AR90)</f>
        <v>0</v>
      </c>
      <c r="AS87" s="53">
        <f>IF(AR87=0,0,AR87/(AR$8+AR$20)*100)</f>
        <v>0</v>
      </c>
      <c r="AT87" s="51">
        <f t="shared" ref="AT87" si="1041">SUM(AT88:AT90)</f>
        <v>0</v>
      </c>
      <c r="AU87" s="53">
        <f>IF(AT87=0,0,AT87/(AT$8+AT$20)*100)</f>
        <v>0</v>
      </c>
      <c r="AV87" s="51">
        <f t="shared" ref="AV87" si="1042">SUM(AV88:AV90)</f>
        <v>0</v>
      </c>
      <c r="AW87" s="53">
        <f>IF(AV87=0,0,AV87/(AV$8+AV$20)*100)</f>
        <v>0</v>
      </c>
      <c r="AX87" s="51">
        <f t="shared" ref="AX87" si="1043">SUM(AX88:AX90)</f>
        <v>0</v>
      </c>
      <c r="AY87" s="53">
        <f>IF(AX87=0,0,AX87/(AX$8+AX$20)*100)</f>
        <v>0</v>
      </c>
      <c r="AZ87" s="51">
        <f t="shared" ref="AZ87" si="1044">SUM(AZ88:AZ90)</f>
        <v>0</v>
      </c>
      <c r="BA87" s="53">
        <f>IF(AZ87=0,0,AZ87/(AZ$8+AZ$20)*100)</f>
        <v>0</v>
      </c>
      <c r="BB87" s="51">
        <f t="shared" ref="BB87" si="1045">SUM(BB88:BB90)</f>
        <v>0</v>
      </c>
      <c r="BC87" s="53">
        <f>IF(BB87=0,0,BB87/(BB$8+BB$20)*100)</f>
        <v>0</v>
      </c>
      <c r="BD87" s="51">
        <f t="shared" ref="BD87" si="1046">SUM(BD88:BD90)</f>
        <v>0</v>
      </c>
      <c r="BE87" s="53">
        <f>IF(BD87=0,0,BD87/(BD$8+BD$20)*100)</f>
        <v>0</v>
      </c>
      <c r="BF87" s="51">
        <f t="shared" ref="BF87" si="1047">SUM(BF88:BF90)</f>
        <v>0</v>
      </c>
      <c r="BG87" s="53">
        <f>IF(BF87=0,0,BF87/(BF$8+BF$20)*100)</f>
        <v>0</v>
      </c>
      <c r="BH87" s="51">
        <f t="shared" ref="BH87" si="1048">SUM(BH88:BH90)</f>
        <v>0</v>
      </c>
      <c r="BI87" s="53">
        <f>IF(BH87=0,0,BH87/(BH$8+BH$20)*100)</f>
        <v>0</v>
      </c>
      <c r="BJ87" s="51">
        <f t="shared" ref="BJ87" si="1049">SUM(BJ88:BJ90)</f>
        <v>0</v>
      </c>
      <c r="BK87" s="53">
        <f t="shared" ref="BK87" si="1050">IF(BJ87=0,0,BJ87/(BJ$8+BJ$20)*100)</f>
        <v>0</v>
      </c>
      <c r="BL87" s="253"/>
      <c r="BM87" s="13"/>
      <c r="BN87" s="14"/>
      <c r="BO87" s="9"/>
      <c r="BP87" s="14"/>
      <c r="BQ87" s="22"/>
      <c r="BR87" s="282"/>
      <c r="BS87" s="70" t="s">
        <v>63</v>
      </c>
      <c r="BT87" s="70" t="s">
        <v>308</v>
      </c>
      <c r="BU87" s="51">
        <f>SUM(BU88:BU90)</f>
        <v>0</v>
      </c>
      <c r="BV87" s="53">
        <f>IF(BU87=0,0,BU87/(BU$8+BU$20)*100)</f>
        <v>0</v>
      </c>
      <c r="BW87" s="51">
        <f t="shared" ref="BW87" si="1051">SUM(BW88:BW90)</f>
        <v>0</v>
      </c>
      <c r="BX87" s="53">
        <f>IF(BW87=0,0,BW87/(BW$8+BW$20)*100)</f>
        <v>0</v>
      </c>
      <c r="BY87" s="51">
        <f t="shared" ref="BY87" si="1052">SUM(BY88:BY90)</f>
        <v>0</v>
      </c>
      <c r="BZ87" s="53">
        <f>IF(BY87=0,0,BY87/(BY$8+BY$20)*100)</f>
        <v>0</v>
      </c>
      <c r="CA87" s="51">
        <f t="shared" ref="CA87" si="1053">SUM(CA88:CA90)</f>
        <v>0</v>
      </c>
      <c r="CB87" s="53">
        <f>IF(CA87=0,0,CA87/(CA$8+CA$20)*100)</f>
        <v>0</v>
      </c>
      <c r="CC87" s="51">
        <f t="shared" ref="CC87" si="1054">SUM(CC88:CC90)</f>
        <v>0</v>
      </c>
      <c r="CD87" s="53">
        <f>IF(CC87=0,0,CC87/(CC$8+CC$20)*100)</f>
        <v>0</v>
      </c>
      <c r="CE87" s="51">
        <f t="shared" ref="CE87" si="1055">SUM(CE88:CE90)</f>
        <v>0</v>
      </c>
      <c r="CF87" s="53">
        <f>IF(CE87=0,0,CE87/(CE$8+CE$20)*100)</f>
        <v>0</v>
      </c>
      <c r="CG87" s="51">
        <f t="shared" ref="CG87" si="1056">SUM(CG88:CG90)</f>
        <v>0</v>
      </c>
      <c r="CH87" s="53">
        <f>IF(CG87=0,0,CG87/(CG$8+CG$20)*100)</f>
        <v>0</v>
      </c>
      <c r="CI87" s="51">
        <f t="shared" ref="CI87" si="1057">SUM(CI88:CI90)</f>
        <v>0</v>
      </c>
      <c r="CJ87" s="53">
        <f>IF(CI87=0,0,CI87/(CI$8+CI$20)*100)</f>
        <v>0</v>
      </c>
      <c r="CK87" s="51">
        <f t="shared" ref="CK87" si="1058">SUM(CK88:CK90)</f>
        <v>0</v>
      </c>
      <c r="CL87" s="53">
        <f>IF(CK87=0,0,CK87/(CK$8+CK$20)*100)</f>
        <v>0</v>
      </c>
      <c r="CM87" s="51">
        <f t="shared" ref="CM87" si="1059">SUM(CM88:CM90)</f>
        <v>0</v>
      </c>
      <c r="CN87" s="53">
        <f>IF(CM87=0,0,CM87/(CM$8+CM$20)*100)</f>
        <v>0</v>
      </c>
      <c r="CO87" s="51">
        <f t="shared" ref="CO87" si="1060">SUM(CO88:CO90)</f>
        <v>0</v>
      </c>
      <c r="CP87" s="53">
        <f>IF(CO87=0,0,CO87/(CO$8+CO$20)*100)</f>
        <v>0</v>
      </c>
      <c r="CQ87" s="51">
        <f t="shared" ref="CQ87" si="1061">SUM(CQ88:CQ90)</f>
        <v>0</v>
      </c>
      <c r="CR87" s="53">
        <f>IF(CQ87=0,0,CQ87/(CQ$8+CQ$20)*100)</f>
        <v>0</v>
      </c>
      <c r="CS87" s="51">
        <f t="shared" ref="CS87" si="1062">SUM(CS88:CS90)</f>
        <v>0</v>
      </c>
      <c r="CT87" s="53">
        <f t="shared" ref="CT87" si="1063">IF(CS87=0,0,CS87/(CS$8+CS$20)*100)</f>
        <v>0</v>
      </c>
      <c r="CU87" s="253"/>
      <c r="CV87" s="13"/>
      <c r="CW87" s="14"/>
      <c r="CX87" s="9"/>
      <c r="CY87" s="14"/>
      <c r="CZ87" s="22"/>
      <c r="DA87" s="282"/>
      <c r="DB87" s="70" t="s">
        <v>63</v>
      </c>
      <c r="DC87" s="70" t="s">
        <v>308</v>
      </c>
      <c r="DD87" s="51">
        <f>SUM(DD88:DD90)</f>
        <v>0</v>
      </c>
      <c r="DE87" s="53">
        <f>IF(DD87=0,0,DD87/(DD$8+DD$20)*100)</f>
        <v>0</v>
      </c>
      <c r="DF87" s="51">
        <f t="shared" ref="DF87" si="1064">SUM(DF88:DF90)</f>
        <v>0</v>
      </c>
      <c r="DG87" s="53">
        <f>IF(DF87=0,0,DF87/(DF$8+DF$20)*100)</f>
        <v>0</v>
      </c>
      <c r="DH87" s="51">
        <f t="shared" ref="DH87" si="1065">SUM(DH88:DH90)</f>
        <v>0</v>
      </c>
      <c r="DI87" s="53">
        <f>IF(DH87=0,0,DH87/(DH$8+DH$20)*100)</f>
        <v>0</v>
      </c>
      <c r="DJ87" s="51">
        <f t="shared" ref="DJ87" si="1066">SUM(DJ88:DJ90)</f>
        <v>0</v>
      </c>
      <c r="DK87" s="53">
        <f>IF(DJ87=0,0,DJ87/(DJ$8+DJ$20)*100)</f>
        <v>0</v>
      </c>
      <c r="DL87" s="51">
        <f t="shared" ref="DL87" si="1067">SUM(DL88:DL90)</f>
        <v>0</v>
      </c>
      <c r="DM87" s="53">
        <f>IF(DL87=0,0,DL87/(DL$8+DL$20)*100)</f>
        <v>0</v>
      </c>
      <c r="DN87" s="51">
        <f t="shared" ref="DN87" si="1068">SUM(DN88:DN90)</f>
        <v>0</v>
      </c>
      <c r="DO87" s="53">
        <f>IF(DN87=0,0,DN87/(DN$8+DN$20)*100)</f>
        <v>0</v>
      </c>
      <c r="DP87" s="51">
        <f t="shared" ref="DP87" si="1069">SUM(DP88:DP90)</f>
        <v>0</v>
      </c>
      <c r="DQ87" s="53">
        <f>IF(DP87=0,0,DP87/(DP$8+DP$20)*100)</f>
        <v>0</v>
      </c>
      <c r="DR87" s="51">
        <f t="shared" ref="DR87" si="1070">SUM(DR88:DR90)</f>
        <v>0</v>
      </c>
      <c r="DS87" s="53">
        <f>IF(DR87=0,0,DR87/(DR$8+DR$20)*100)</f>
        <v>0</v>
      </c>
      <c r="DT87" s="51">
        <f t="shared" ref="DT87" si="1071">SUM(DT88:DT90)</f>
        <v>0</v>
      </c>
      <c r="DU87" s="53">
        <f>IF(DT87=0,0,DT87/(DT$8+DT$20)*100)</f>
        <v>0</v>
      </c>
      <c r="DV87" s="51">
        <f t="shared" ref="DV87" si="1072">SUM(DV88:DV90)</f>
        <v>0</v>
      </c>
      <c r="DW87" s="53">
        <f>IF(DV87=0,0,DV87/(DV$8+DV$20)*100)</f>
        <v>0</v>
      </c>
      <c r="DX87" s="51">
        <f t="shared" ref="DX87" si="1073">SUM(DX88:DX90)</f>
        <v>0</v>
      </c>
      <c r="DY87" s="53">
        <f>IF(DX87=0,0,DX87/(DX$8+DX$20)*100)</f>
        <v>0</v>
      </c>
      <c r="DZ87" s="51">
        <f t="shared" ref="DZ87" si="1074">SUM(DZ88:DZ90)</f>
        <v>0</v>
      </c>
      <c r="EA87" s="53">
        <f>IF(DZ87=0,0,DZ87/(DZ$8+DZ$20)*100)</f>
        <v>0</v>
      </c>
      <c r="EB87" s="51">
        <f t="shared" ref="EB87" si="1075">SUM(EB88:EB90)</f>
        <v>0</v>
      </c>
      <c r="EC87" s="53">
        <f t="shared" ref="EC87" si="1076">IF(EB87=0,0,EB87/(EB$8+EB$20)*100)</f>
        <v>0</v>
      </c>
      <c r="ED87" s="253"/>
      <c r="EE87" s="13"/>
      <c r="EF87" s="14"/>
      <c r="EG87" s="9"/>
      <c r="EH87" s="14"/>
      <c r="EI87" s="22"/>
      <c r="EJ87" s="282"/>
      <c r="EK87" s="70" t="s">
        <v>63</v>
      </c>
      <c r="EL87" s="70" t="s">
        <v>308</v>
      </c>
      <c r="EM87" s="51">
        <f>SUM(EM88:EM90)</f>
        <v>0</v>
      </c>
      <c r="EN87" s="53">
        <f>IF(EM87=0,0,EM87/(EM$8+EM$20)*100)</f>
        <v>0</v>
      </c>
      <c r="EO87" s="51">
        <f t="shared" ref="EO87" si="1077">SUM(EO88:EO90)</f>
        <v>0</v>
      </c>
      <c r="EP87" s="53">
        <f>IF(EO87=0,0,EO87/(EO$8+EO$20)*100)</f>
        <v>0</v>
      </c>
      <c r="EQ87" s="51">
        <f t="shared" ref="EQ87" si="1078">SUM(EQ88:EQ90)</f>
        <v>0</v>
      </c>
      <c r="ER87" s="53">
        <f>IF(EQ87=0,0,EQ87/(EQ$8+EQ$20)*100)</f>
        <v>0</v>
      </c>
      <c r="ES87" s="51">
        <f t="shared" ref="ES87" si="1079">SUM(ES88:ES90)</f>
        <v>0</v>
      </c>
      <c r="ET87" s="53">
        <f>IF(ES87=0,0,ES87/(ES$8+ES$20)*100)</f>
        <v>0</v>
      </c>
      <c r="EU87" s="51">
        <f t="shared" ref="EU87" si="1080">SUM(EU88:EU90)</f>
        <v>0</v>
      </c>
      <c r="EV87" s="53">
        <f>IF(EU87=0,0,EU87/(EU$8+EU$20)*100)</f>
        <v>0</v>
      </c>
      <c r="EW87" s="51">
        <f t="shared" ref="EW87" si="1081">SUM(EW88:EW90)</f>
        <v>0</v>
      </c>
      <c r="EX87" s="53">
        <f>IF(EW87=0,0,EW87/(EW$8+EW$20)*100)</f>
        <v>0</v>
      </c>
      <c r="EY87" s="51">
        <f t="shared" ref="EY87" si="1082">SUM(EY88:EY90)</f>
        <v>0</v>
      </c>
      <c r="EZ87" s="53">
        <f>IF(EY87=0,0,EY87/(EY$8+EY$20)*100)</f>
        <v>0</v>
      </c>
      <c r="FA87" s="51">
        <f t="shared" ref="FA87" si="1083">SUM(FA88:FA90)</f>
        <v>0</v>
      </c>
      <c r="FB87" s="53">
        <f>IF(FA87=0,0,FA87/(FA$8+FA$20)*100)</f>
        <v>0</v>
      </c>
      <c r="FC87" s="51">
        <f t="shared" ref="FC87" si="1084">SUM(FC88:FC90)</f>
        <v>0</v>
      </c>
      <c r="FD87" s="53">
        <f>IF(FC87=0,0,FC87/(FC$8+FC$20)*100)</f>
        <v>0</v>
      </c>
      <c r="FE87" s="51">
        <f t="shared" ref="FE87" si="1085">SUM(FE88:FE90)</f>
        <v>0</v>
      </c>
      <c r="FF87" s="53">
        <f>IF(FE87=0,0,FE87/(FE$8+FE$20)*100)</f>
        <v>0</v>
      </c>
      <c r="FG87" s="51">
        <f t="shared" ref="FG87" si="1086">SUM(FG88:FG90)</f>
        <v>0</v>
      </c>
      <c r="FH87" s="53">
        <f>IF(FG87=0,0,FG87/(FG$8+FG$20)*100)</f>
        <v>0</v>
      </c>
      <c r="FI87" s="51">
        <f t="shared" ref="FI87" si="1087">SUM(FI88:FI90)</f>
        <v>0</v>
      </c>
      <c r="FJ87" s="53">
        <f>IF(FI87=0,0,FI87/(FI$8+FI$20)*100)</f>
        <v>0</v>
      </c>
      <c r="FK87" s="51">
        <f t="shared" ref="FK87" si="1088">SUM(FK88:FK90)</f>
        <v>0</v>
      </c>
      <c r="FL87" s="53">
        <f t="shared" ref="FL87" si="1089">IF(FK87=0,0,FK87/(FK$8+FK$20)*100)</f>
        <v>0</v>
      </c>
      <c r="FM87" s="253"/>
      <c r="FN87" s="13"/>
      <c r="FO87" s="14"/>
      <c r="FP87" s="9"/>
      <c r="FQ87" s="14"/>
      <c r="FR87" s="22"/>
      <c r="FS87" s="282"/>
    </row>
    <row r="88" spans="1:175" hidden="1" outlineLevel="1" x14ac:dyDescent="0.2">
      <c r="A88" s="384"/>
      <c r="B88" s="385"/>
      <c r="C88" s="62"/>
      <c r="D88" s="61">
        <f>IF(C88=0,0,C88/C$87*100)</f>
        <v>0</v>
      </c>
      <c r="E88" s="62"/>
      <c r="F88" s="61">
        <f>IF(E88=0,0,E88/E$87*100)</f>
        <v>0</v>
      </c>
      <c r="G88" s="62"/>
      <c r="H88" s="61">
        <f>IF(G88=0,0,G88/G$87*100)</f>
        <v>0</v>
      </c>
      <c r="I88" s="62"/>
      <c r="J88" s="61">
        <f>IF(I88=0,0,I88/I$87*100)</f>
        <v>0</v>
      </c>
      <c r="K88" s="62"/>
      <c r="L88" s="61">
        <f>IF(K88=0,0,K88/K$87*100)</f>
        <v>0</v>
      </c>
      <c r="M88" s="62"/>
      <c r="N88" s="61">
        <f>IF(M88=0,0,M88/M$87*100)</f>
        <v>0</v>
      </c>
      <c r="O88" s="62"/>
      <c r="P88" s="61">
        <f>IF(O88=0,0,O88/O$87*100)</f>
        <v>0</v>
      </c>
      <c r="Q88" s="62"/>
      <c r="R88" s="61">
        <f>IF(Q88=0,0,Q88/Q$87*100)</f>
        <v>0</v>
      </c>
      <c r="S88" s="62"/>
      <c r="T88" s="61">
        <f>IF(S88=0,0,S88/S$87*100)</f>
        <v>0</v>
      </c>
      <c r="U88" s="62"/>
      <c r="V88" s="61">
        <f>IF(U88=0,0,U88/U$87*100)</f>
        <v>0</v>
      </c>
      <c r="W88" s="62"/>
      <c r="X88" s="61">
        <f>IF(W88=0,0,W88/W$87*100)</f>
        <v>0</v>
      </c>
      <c r="Y88" s="62"/>
      <c r="Z88" s="61">
        <f>IF(Y88=0,0,Y88/Y$87*100)</f>
        <v>0</v>
      </c>
      <c r="AA88" s="60">
        <f>C88+E88+G88+I88+K88+M88+O88+Q88+S88+U88+W88+Y88</f>
        <v>0</v>
      </c>
      <c r="AB88" s="61">
        <f>IF(AA88=0,0,AA88/AA$87*100)</f>
        <v>0</v>
      </c>
      <c r="AC88" s="253"/>
      <c r="AD88" s="13"/>
      <c r="AE88" s="14"/>
      <c r="AF88" s="9"/>
      <c r="AG88" s="14"/>
      <c r="AH88" s="22"/>
      <c r="AI88" s="282"/>
      <c r="AJ88" s="128">
        <f t="shared" ref="AJ88:AJ90" si="1090">$A88</f>
        <v>0</v>
      </c>
      <c r="AK88" s="128">
        <f t="shared" ref="AK88:AK90" si="1091">$B88</f>
        <v>0</v>
      </c>
      <c r="AL88" s="62"/>
      <c r="AM88" s="61">
        <f>IF(AL88=0,0,AL88/AL$87*100)</f>
        <v>0</v>
      </c>
      <c r="AN88" s="62"/>
      <c r="AO88" s="61">
        <f>IF(AN88=0,0,AN88/AN$87*100)</f>
        <v>0</v>
      </c>
      <c r="AP88" s="62"/>
      <c r="AQ88" s="61">
        <f>IF(AP88=0,0,AP88/AP$87*100)</f>
        <v>0</v>
      </c>
      <c r="AR88" s="62"/>
      <c r="AS88" s="61">
        <f>IF(AR88=0,0,AR88/AR$87*100)</f>
        <v>0</v>
      </c>
      <c r="AT88" s="62"/>
      <c r="AU88" s="61">
        <f>IF(AT88=0,0,AT88/AT$87*100)</f>
        <v>0</v>
      </c>
      <c r="AV88" s="62"/>
      <c r="AW88" s="61">
        <f>IF(AV88=0,0,AV88/AV$87*100)</f>
        <v>0</v>
      </c>
      <c r="AX88" s="62"/>
      <c r="AY88" s="61">
        <f>IF(AX88=0,0,AX88/AX$87*100)</f>
        <v>0</v>
      </c>
      <c r="AZ88" s="62"/>
      <c r="BA88" s="61">
        <f>IF(AZ88=0,0,AZ88/AZ$87*100)</f>
        <v>0</v>
      </c>
      <c r="BB88" s="62"/>
      <c r="BC88" s="61">
        <f>IF(BB88=0,0,BB88/BB$87*100)</f>
        <v>0</v>
      </c>
      <c r="BD88" s="62"/>
      <c r="BE88" s="61">
        <f>IF(BD88=0,0,BD88/BD$87*100)</f>
        <v>0</v>
      </c>
      <c r="BF88" s="62"/>
      <c r="BG88" s="61">
        <f>IF(BF88=0,0,BF88/BF$87*100)</f>
        <v>0</v>
      </c>
      <c r="BH88" s="62"/>
      <c r="BI88" s="61">
        <f>IF(BH88=0,0,BH88/BH$87*100)</f>
        <v>0</v>
      </c>
      <c r="BJ88" s="60">
        <f>AL88+AN88+AP88+AR88+AT88+AV88+AX88+AZ88+BB88+BD88+BF88+BH88</f>
        <v>0</v>
      </c>
      <c r="BK88" s="61">
        <f>IF(BJ88=0,0,BJ88/BJ$87*100)</f>
        <v>0</v>
      </c>
      <c r="BL88" s="253"/>
      <c r="BM88" s="13"/>
      <c r="BN88" s="14"/>
      <c r="BO88" s="9"/>
      <c r="BP88" s="14"/>
      <c r="BQ88" s="22"/>
      <c r="BR88" s="282"/>
      <c r="BS88" s="128">
        <f t="shared" ref="BS88:BS90" si="1092">$A88</f>
        <v>0</v>
      </c>
      <c r="BT88" s="128">
        <f t="shared" ref="BT88:BT90" si="1093">$B88</f>
        <v>0</v>
      </c>
      <c r="BU88" s="62"/>
      <c r="BV88" s="61">
        <f>IF(BU88=0,0,BU88/BU$87*100)</f>
        <v>0</v>
      </c>
      <c r="BW88" s="62"/>
      <c r="BX88" s="61">
        <f>IF(BW88=0,0,BW88/BW$87*100)</f>
        <v>0</v>
      </c>
      <c r="BY88" s="62"/>
      <c r="BZ88" s="61">
        <f>IF(BY88=0,0,BY88/BY$87*100)</f>
        <v>0</v>
      </c>
      <c r="CA88" s="62"/>
      <c r="CB88" s="61">
        <f>IF(CA88=0,0,CA88/CA$87*100)</f>
        <v>0</v>
      </c>
      <c r="CC88" s="62"/>
      <c r="CD88" s="61">
        <f>IF(CC88=0,0,CC88/CC$87*100)</f>
        <v>0</v>
      </c>
      <c r="CE88" s="62"/>
      <c r="CF88" s="61">
        <f>IF(CE88=0,0,CE88/CE$87*100)</f>
        <v>0</v>
      </c>
      <c r="CG88" s="62"/>
      <c r="CH88" s="61">
        <f>IF(CG88=0,0,CG88/CG$87*100)</f>
        <v>0</v>
      </c>
      <c r="CI88" s="62"/>
      <c r="CJ88" s="61">
        <f>IF(CI88=0,0,CI88/CI$87*100)</f>
        <v>0</v>
      </c>
      <c r="CK88" s="62"/>
      <c r="CL88" s="61">
        <f>IF(CK88=0,0,CK88/CK$87*100)</f>
        <v>0</v>
      </c>
      <c r="CM88" s="62"/>
      <c r="CN88" s="61">
        <f>IF(CM88=0,0,CM88/CM$87*100)</f>
        <v>0</v>
      </c>
      <c r="CO88" s="62"/>
      <c r="CP88" s="61">
        <f>IF(CO88=0,0,CO88/CO$87*100)</f>
        <v>0</v>
      </c>
      <c r="CQ88" s="62"/>
      <c r="CR88" s="61">
        <f>IF(CQ88=0,0,CQ88/CQ$87*100)</f>
        <v>0</v>
      </c>
      <c r="CS88" s="60">
        <f>BU88+BW88+BY88+CA88+CC88+CE88+CG88+CI88+CK88+CM88+CO88+CQ88</f>
        <v>0</v>
      </c>
      <c r="CT88" s="61">
        <f>IF(CS88=0,0,CS88/CS$87*100)</f>
        <v>0</v>
      </c>
      <c r="CU88" s="253"/>
      <c r="CV88" s="13"/>
      <c r="CW88" s="14"/>
      <c r="CX88" s="9"/>
      <c r="CY88" s="14"/>
      <c r="CZ88" s="22"/>
      <c r="DA88" s="282"/>
      <c r="DB88" s="128">
        <f t="shared" ref="DB88:DB90" si="1094">$A88</f>
        <v>0</v>
      </c>
      <c r="DC88" s="128">
        <f t="shared" ref="DC88:DC90" si="1095">$B88</f>
        <v>0</v>
      </c>
      <c r="DD88" s="62"/>
      <c r="DE88" s="61">
        <f>IF(DD88=0,0,DD88/DD$87*100)</f>
        <v>0</v>
      </c>
      <c r="DF88" s="62"/>
      <c r="DG88" s="61">
        <f>IF(DF88=0,0,DF88/DF$87*100)</f>
        <v>0</v>
      </c>
      <c r="DH88" s="62"/>
      <c r="DI88" s="61">
        <f>IF(DH88=0,0,DH88/DH$87*100)</f>
        <v>0</v>
      </c>
      <c r="DJ88" s="62"/>
      <c r="DK88" s="61">
        <f>IF(DJ88=0,0,DJ88/DJ$87*100)</f>
        <v>0</v>
      </c>
      <c r="DL88" s="62"/>
      <c r="DM88" s="61">
        <f>IF(DL88=0,0,DL88/DL$87*100)</f>
        <v>0</v>
      </c>
      <c r="DN88" s="62"/>
      <c r="DO88" s="61">
        <f>IF(DN88=0,0,DN88/DN$87*100)</f>
        <v>0</v>
      </c>
      <c r="DP88" s="62"/>
      <c r="DQ88" s="61">
        <f>IF(DP88=0,0,DP88/DP$87*100)</f>
        <v>0</v>
      </c>
      <c r="DR88" s="62"/>
      <c r="DS88" s="61">
        <f>IF(DR88=0,0,DR88/DR$87*100)</f>
        <v>0</v>
      </c>
      <c r="DT88" s="62"/>
      <c r="DU88" s="61">
        <f>IF(DT88=0,0,DT88/DT$87*100)</f>
        <v>0</v>
      </c>
      <c r="DV88" s="62"/>
      <c r="DW88" s="61">
        <f>IF(DV88=0,0,DV88/DV$87*100)</f>
        <v>0</v>
      </c>
      <c r="DX88" s="62"/>
      <c r="DY88" s="61">
        <f>IF(DX88=0,0,DX88/DX$87*100)</f>
        <v>0</v>
      </c>
      <c r="DZ88" s="62"/>
      <c r="EA88" s="61">
        <f>IF(DZ88=0,0,DZ88/DZ$87*100)</f>
        <v>0</v>
      </c>
      <c r="EB88" s="60">
        <f>DD88+DF88+DH88+DJ88+DL88+DN88+DP88+DR88+DT88+DV88+DX88+DZ88</f>
        <v>0</v>
      </c>
      <c r="EC88" s="61">
        <f>IF(EB88=0,0,EB88/EB$87*100)</f>
        <v>0</v>
      </c>
      <c r="ED88" s="253"/>
      <c r="EE88" s="13"/>
      <c r="EF88" s="14"/>
      <c r="EG88" s="9"/>
      <c r="EH88" s="14"/>
      <c r="EI88" s="22"/>
      <c r="EJ88" s="282"/>
      <c r="EK88" s="128">
        <f t="shared" ref="EK88:EK90" si="1096">$A88</f>
        <v>0</v>
      </c>
      <c r="EL88" s="128">
        <f t="shared" ref="EL88:EL90" si="1097">$B88</f>
        <v>0</v>
      </c>
      <c r="EM88" s="62"/>
      <c r="EN88" s="61">
        <f>IF(EM88=0,0,EM88/EM$87*100)</f>
        <v>0</v>
      </c>
      <c r="EO88" s="62"/>
      <c r="EP88" s="61">
        <f>IF(EO88=0,0,EO88/EO$87*100)</f>
        <v>0</v>
      </c>
      <c r="EQ88" s="62"/>
      <c r="ER88" s="61">
        <f>IF(EQ88=0,0,EQ88/EQ$87*100)</f>
        <v>0</v>
      </c>
      <c r="ES88" s="62"/>
      <c r="ET88" s="61">
        <f>IF(ES88=0,0,ES88/ES$87*100)</f>
        <v>0</v>
      </c>
      <c r="EU88" s="62"/>
      <c r="EV88" s="61">
        <f>IF(EU88=0,0,EU88/EU$87*100)</f>
        <v>0</v>
      </c>
      <c r="EW88" s="62"/>
      <c r="EX88" s="61">
        <f>IF(EW88=0,0,EW88/EW$87*100)</f>
        <v>0</v>
      </c>
      <c r="EY88" s="62"/>
      <c r="EZ88" s="61">
        <f>IF(EY88=0,0,EY88/EY$87*100)</f>
        <v>0</v>
      </c>
      <c r="FA88" s="62"/>
      <c r="FB88" s="61">
        <f>IF(FA88=0,0,FA88/FA$87*100)</f>
        <v>0</v>
      </c>
      <c r="FC88" s="62"/>
      <c r="FD88" s="61">
        <f>IF(FC88=0,0,FC88/FC$87*100)</f>
        <v>0</v>
      </c>
      <c r="FE88" s="62"/>
      <c r="FF88" s="61">
        <f>IF(FE88=0,0,FE88/FE$87*100)</f>
        <v>0</v>
      </c>
      <c r="FG88" s="62"/>
      <c r="FH88" s="61">
        <f>IF(FG88=0,0,FG88/FG$87*100)</f>
        <v>0</v>
      </c>
      <c r="FI88" s="62"/>
      <c r="FJ88" s="61">
        <f>IF(FI88=0,0,FI88/FI$87*100)</f>
        <v>0</v>
      </c>
      <c r="FK88" s="60">
        <f>EM88+EO88+EQ88+ES88+EU88+EW88+EY88+FA88+FC88+FE88+FG88+FI88</f>
        <v>0</v>
      </c>
      <c r="FL88" s="61">
        <f>IF(FK88=0,0,FK88/FK$87*100)</f>
        <v>0</v>
      </c>
      <c r="FM88" s="253"/>
      <c r="FN88" s="13"/>
      <c r="FO88" s="14"/>
      <c r="FP88" s="9"/>
      <c r="FQ88" s="14"/>
      <c r="FR88" s="22"/>
      <c r="FS88" s="282"/>
    </row>
    <row r="89" spans="1:175" hidden="1" outlineLevel="1" x14ac:dyDescent="0.2">
      <c r="A89" s="384"/>
      <c r="B89" s="385"/>
      <c r="C89" s="62"/>
      <c r="D89" s="61">
        <f>IF(C89=0,0,C89/C$87*100)</f>
        <v>0</v>
      </c>
      <c r="E89" s="62"/>
      <c r="F89" s="61">
        <f>IF(E89=0,0,E89/E$87*100)</f>
        <v>0</v>
      </c>
      <c r="G89" s="62"/>
      <c r="H89" s="61">
        <f>IF(G89=0,0,G89/G$87*100)</f>
        <v>0</v>
      </c>
      <c r="I89" s="62"/>
      <c r="J89" s="61">
        <f>IF(I89=0,0,I89/I$87*100)</f>
        <v>0</v>
      </c>
      <c r="K89" s="62"/>
      <c r="L89" s="61">
        <f>IF(K89=0,0,K89/K$87*100)</f>
        <v>0</v>
      </c>
      <c r="M89" s="62"/>
      <c r="N89" s="61">
        <f>IF(M89=0,0,M89/M$87*100)</f>
        <v>0</v>
      </c>
      <c r="O89" s="62"/>
      <c r="P89" s="61">
        <f>IF(O89=0,0,O89/O$87*100)</f>
        <v>0</v>
      </c>
      <c r="Q89" s="62"/>
      <c r="R89" s="61">
        <f>IF(Q89=0,0,Q89/Q$87*100)</f>
        <v>0</v>
      </c>
      <c r="S89" s="62"/>
      <c r="T89" s="61">
        <f>IF(S89=0,0,S89/S$87*100)</f>
        <v>0</v>
      </c>
      <c r="U89" s="62"/>
      <c r="V89" s="61">
        <f>IF(U89=0,0,U89/U$87*100)</f>
        <v>0</v>
      </c>
      <c r="W89" s="62"/>
      <c r="X89" s="61">
        <f>IF(W89=0,0,W89/W$87*100)</f>
        <v>0</v>
      </c>
      <c r="Y89" s="62"/>
      <c r="Z89" s="61">
        <f>IF(Y89=0,0,Y89/Y$87*100)</f>
        <v>0</v>
      </c>
      <c r="AA89" s="60">
        <f>C89+E89+G89+I89+K89+M89+O89+Q89+S89+U89+W89+Y89</f>
        <v>0</v>
      </c>
      <c r="AB89" s="61">
        <f>IF(AA89=0,0,AA89/AA$87*100)</f>
        <v>0</v>
      </c>
      <c r="AC89" s="253"/>
      <c r="AD89" s="13"/>
      <c r="AE89" s="14"/>
      <c r="AF89" s="9"/>
      <c r="AG89" s="14"/>
      <c r="AH89" s="22"/>
      <c r="AI89" s="282"/>
      <c r="AJ89" s="128">
        <f t="shared" si="1090"/>
        <v>0</v>
      </c>
      <c r="AK89" s="128">
        <f t="shared" si="1091"/>
        <v>0</v>
      </c>
      <c r="AL89" s="62"/>
      <c r="AM89" s="61">
        <f>IF(AL89=0,0,AL89/AL$87*100)</f>
        <v>0</v>
      </c>
      <c r="AN89" s="62"/>
      <c r="AO89" s="61">
        <f>IF(AN89=0,0,AN89/AN$87*100)</f>
        <v>0</v>
      </c>
      <c r="AP89" s="62"/>
      <c r="AQ89" s="61">
        <f>IF(AP89=0,0,AP89/AP$87*100)</f>
        <v>0</v>
      </c>
      <c r="AR89" s="62"/>
      <c r="AS89" s="61">
        <f>IF(AR89=0,0,AR89/AR$87*100)</f>
        <v>0</v>
      </c>
      <c r="AT89" s="62"/>
      <c r="AU89" s="61">
        <f>IF(AT89=0,0,AT89/AT$87*100)</f>
        <v>0</v>
      </c>
      <c r="AV89" s="62"/>
      <c r="AW89" s="61">
        <f>IF(AV89=0,0,AV89/AV$87*100)</f>
        <v>0</v>
      </c>
      <c r="AX89" s="62"/>
      <c r="AY89" s="61">
        <f>IF(AX89=0,0,AX89/AX$87*100)</f>
        <v>0</v>
      </c>
      <c r="AZ89" s="62"/>
      <c r="BA89" s="61">
        <f>IF(AZ89=0,0,AZ89/AZ$87*100)</f>
        <v>0</v>
      </c>
      <c r="BB89" s="62"/>
      <c r="BC89" s="61">
        <f>IF(BB89=0,0,BB89/BB$87*100)</f>
        <v>0</v>
      </c>
      <c r="BD89" s="62"/>
      <c r="BE89" s="61">
        <f>IF(BD89=0,0,BD89/BD$87*100)</f>
        <v>0</v>
      </c>
      <c r="BF89" s="62"/>
      <c r="BG89" s="61">
        <f>IF(BF89=0,0,BF89/BF$87*100)</f>
        <v>0</v>
      </c>
      <c r="BH89" s="62"/>
      <c r="BI89" s="61">
        <f>IF(BH89=0,0,BH89/BH$87*100)</f>
        <v>0</v>
      </c>
      <c r="BJ89" s="60">
        <f>AL89+AN89+AP89+AR89+AT89+AV89+AX89+AZ89+BB89+BD89+BF89+BH89</f>
        <v>0</v>
      </c>
      <c r="BK89" s="61">
        <f>IF(BJ89=0,0,BJ89/BJ$87*100)</f>
        <v>0</v>
      </c>
      <c r="BL89" s="253"/>
      <c r="BM89" s="13"/>
      <c r="BN89" s="14"/>
      <c r="BO89" s="9"/>
      <c r="BP89" s="14"/>
      <c r="BQ89" s="22"/>
      <c r="BR89" s="282"/>
      <c r="BS89" s="128">
        <f t="shared" si="1092"/>
        <v>0</v>
      </c>
      <c r="BT89" s="128">
        <f t="shared" si="1093"/>
        <v>0</v>
      </c>
      <c r="BU89" s="62"/>
      <c r="BV89" s="61">
        <f>IF(BU89=0,0,BU89/BU$87*100)</f>
        <v>0</v>
      </c>
      <c r="BW89" s="62"/>
      <c r="BX89" s="61">
        <f>IF(BW89=0,0,BW89/BW$87*100)</f>
        <v>0</v>
      </c>
      <c r="BY89" s="62"/>
      <c r="BZ89" s="61">
        <f>IF(BY89=0,0,BY89/BY$87*100)</f>
        <v>0</v>
      </c>
      <c r="CA89" s="62"/>
      <c r="CB89" s="61">
        <f>IF(CA89=0,0,CA89/CA$87*100)</f>
        <v>0</v>
      </c>
      <c r="CC89" s="62"/>
      <c r="CD89" s="61">
        <f>IF(CC89=0,0,CC89/CC$87*100)</f>
        <v>0</v>
      </c>
      <c r="CE89" s="62"/>
      <c r="CF89" s="61">
        <f>IF(CE89=0,0,CE89/CE$87*100)</f>
        <v>0</v>
      </c>
      <c r="CG89" s="62"/>
      <c r="CH89" s="61">
        <f>IF(CG89=0,0,CG89/CG$87*100)</f>
        <v>0</v>
      </c>
      <c r="CI89" s="62"/>
      <c r="CJ89" s="61">
        <f>IF(CI89=0,0,CI89/CI$87*100)</f>
        <v>0</v>
      </c>
      <c r="CK89" s="62"/>
      <c r="CL89" s="61">
        <f>IF(CK89=0,0,CK89/CK$87*100)</f>
        <v>0</v>
      </c>
      <c r="CM89" s="62"/>
      <c r="CN89" s="61">
        <f>IF(CM89=0,0,CM89/CM$87*100)</f>
        <v>0</v>
      </c>
      <c r="CO89" s="62"/>
      <c r="CP89" s="61">
        <f>IF(CO89=0,0,CO89/CO$87*100)</f>
        <v>0</v>
      </c>
      <c r="CQ89" s="62"/>
      <c r="CR89" s="61">
        <f>IF(CQ89=0,0,CQ89/CQ$87*100)</f>
        <v>0</v>
      </c>
      <c r="CS89" s="60">
        <f>BU89+BW89+BY89+CA89+CC89+CE89+CG89+CI89+CK89+CM89+CO89+CQ89</f>
        <v>0</v>
      </c>
      <c r="CT89" s="61">
        <f>IF(CS89=0,0,CS89/CS$87*100)</f>
        <v>0</v>
      </c>
      <c r="CU89" s="253"/>
      <c r="CV89" s="13"/>
      <c r="CW89" s="14"/>
      <c r="CX89" s="9"/>
      <c r="CY89" s="14"/>
      <c r="CZ89" s="22"/>
      <c r="DA89" s="282"/>
      <c r="DB89" s="128">
        <f t="shared" si="1094"/>
        <v>0</v>
      </c>
      <c r="DC89" s="128">
        <f t="shared" si="1095"/>
        <v>0</v>
      </c>
      <c r="DD89" s="62"/>
      <c r="DE89" s="61">
        <f>IF(DD89=0,0,DD89/DD$87*100)</f>
        <v>0</v>
      </c>
      <c r="DF89" s="62"/>
      <c r="DG89" s="61">
        <f>IF(DF89=0,0,DF89/DF$87*100)</f>
        <v>0</v>
      </c>
      <c r="DH89" s="62"/>
      <c r="DI89" s="61">
        <f>IF(DH89=0,0,DH89/DH$87*100)</f>
        <v>0</v>
      </c>
      <c r="DJ89" s="62"/>
      <c r="DK89" s="61">
        <f>IF(DJ89=0,0,DJ89/DJ$87*100)</f>
        <v>0</v>
      </c>
      <c r="DL89" s="62"/>
      <c r="DM89" s="61">
        <f>IF(DL89=0,0,DL89/DL$87*100)</f>
        <v>0</v>
      </c>
      <c r="DN89" s="62"/>
      <c r="DO89" s="61">
        <f>IF(DN89=0,0,DN89/DN$87*100)</f>
        <v>0</v>
      </c>
      <c r="DP89" s="62"/>
      <c r="DQ89" s="61">
        <f>IF(DP89=0,0,DP89/DP$87*100)</f>
        <v>0</v>
      </c>
      <c r="DR89" s="62"/>
      <c r="DS89" s="61">
        <f>IF(DR89=0,0,DR89/DR$87*100)</f>
        <v>0</v>
      </c>
      <c r="DT89" s="62"/>
      <c r="DU89" s="61">
        <f>IF(DT89=0,0,DT89/DT$87*100)</f>
        <v>0</v>
      </c>
      <c r="DV89" s="62"/>
      <c r="DW89" s="61">
        <f>IF(DV89=0,0,DV89/DV$87*100)</f>
        <v>0</v>
      </c>
      <c r="DX89" s="62"/>
      <c r="DY89" s="61">
        <f>IF(DX89=0,0,DX89/DX$87*100)</f>
        <v>0</v>
      </c>
      <c r="DZ89" s="62"/>
      <c r="EA89" s="61">
        <f>IF(DZ89=0,0,DZ89/DZ$87*100)</f>
        <v>0</v>
      </c>
      <c r="EB89" s="60">
        <f>DD89+DF89+DH89+DJ89+DL89+DN89+DP89+DR89+DT89+DV89+DX89+DZ89</f>
        <v>0</v>
      </c>
      <c r="EC89" s="61">
        <f>IF(EB89=0,0,EB89/EB$87*100)</f>
        <v>0</v>
      </c>
      <c r="ED89" s="253"/>
      <c r="EE89" s="13"/>
      <c r="EF89" s="14"/>
      <c r="EG89" s="9"/>
      <c r="EH89" s="14"/>
      <c r="EI89" s="22"/>
      <c r="EJ89" s="282"/>
      <c r="EK89" s="128">
        <f t="shared" si="1096"/>
        <v>0</v>
      </c>
      <c r="EL89" s="128">
        <f t="shared" si="1097"/>
        <v>0</v>
      </c>
      <c r="EM89" s="62"/>
      <c r="EN89" s="61">
        <f>IF(EM89=0,0,EM89/EM$87*100)</f>
        <v>0</v>
      </c>
      <c r="EO89" s="62"/>
      <c r="EP89" s="61">
        <f>IF(EO89=0,0,EO89/EO$87*100)</f>
        <v>0</v>
      </c>
      <c r="EQ89" s="62"/>
      <c r="ER89" s="61">
        <f>IF(EQ89=0,0,EQ89/EQ$87*100)</f>
        <v>0</v>
      </c>
      <c r="ES89" s="62"/>
      <c r="ET89" s="61">
        <f>IF(ES89=0,0,ES89/ES$87*100)</f>
        <v>0</v>
      </c>
      <c r="EU89" s="62"/>
      <c r="EV89" s="61">
        <f>IF(EU89=0,0,EU89/EU$87*100)</f>
        <v>0</v>
      </c>
      <c r="EW89" s="62"/>
      <c r="EX89" s="61">
        <f>IF(EW89=0,0,EW89/EW$87*100)</f>
        <v>0</v>
      </c>
      <c r="EY89" s="62"/>
      <c r="EZ89" s="61">
        <f>IF(EY89=0,0,EY89/EY$87*100)</f>
        <v>0</v>
      </c>
      <c r="FA89" s="62"/>
      <c r="FB89" s="61">
        <f>IF(FA89=0,0,FA89/FA$87*100)</f>
        <v>0</v>
      </c>
      <c r="FC89" s="62"/>
      <c r="FD89" s="61">
        <f>IF(FC89=0,0,FC89/FC$87*100)</f>
        <v>0</v>
      </c>
      <c r="FE89" s="62"/>
      <c r="FF89" s="61">
        <f>IF(FE89=0,0,FE89/FE$87*100)</f>
        <v>0</v>
      </c>
      <c r="FG89" s="62"/>
      <c r="FH89" s="61">
        <f>IF(FG89=0,0,FG89/FG$87*100)</f>
        <v>0</v>
      </c>
      <c r="FI89" s="62"/>
      <c r="FJ89" s="61">
        <f>IF(FI89=0,0,FI89/FI$87*100)</f>
        <v>0</v>
      </c>
      <c r="FK89" s="60">
        <f>EM89+EO89+EQ89+ES89+EU89+EW89+EY89+FA89+FC89+FE89+FG89+FI89</f>
        <v>0</v>
      </c>
      <c r="FL89" s="61">
        <f>IF(FK89=0,0,FK89/FK$87*100)</f>
        <v>0</v>
      </c>
      <c r="FM89" s="253"/>
      <c r="FN89" s="13"/>
      <c r="FO89" s="14"/>
      <c r="FP89" s="9"/>
      <c r="FQ89" s="14"/>
      <c r="FR89" s="22"/>
      <c r="FS89" s="282"/>
    </row>
    <row r="90" spans="1:175" hidden="1" outlineLevel="1" x14ac:dyDescent="0.2">
      <c r="A90" s="412" t="s">
        <v>429</v>
      </c>
      <c r="B90" s="412" t="s">
        <v>428</v>
      </c>
      <c r="C90" s="413">
        <f>IF($AA$94&gt;0,$AA$94*D94/12,0)</f>
        <v>0</v>
      </c>
      <c r="D90" s="414">
        <f>IF(C90=0,0,C90/C$87*100)</f>
        <v>0</v>
      </c>
      <c r="E90" s="413">
        <f t="shared" ref="E90" si="1098">IF($AA$94&gt;0,$AA$94*F94/12,0)</f>
        <v>0</v>
      </c>
      <c r="F90" s="414">
        <f>IF(E90=0,0,E90/E$87*100)</f>
        <v>0</v>
      </c>
      <c r="G90" s="413">
        <f t="shared" ref="G90" si="1099">IF($AA$94&gt;0,$AA$94*H94/12,0)</f>
        <v>0</v>
      </c>
      <c r="H90" s="414">
        <f>IF(G90=0,0,G90/G$87*100)</f>
        <v>0</v>
      </c>
      <c r="I90" s="413">
        <f t="shared" ref="I90" si="1100">IF($AA$94&gt;0,$AA$94*J94/12,0)</f>
        <v>0</v>
      </c>
      <c r="J90" s="414">
        <f>IF(I90=0,0,I90/I$87*100)</f>
        <v>0</v>
      </c>
      <c r="K90" s="413">
        <f t="shared" ref="K90" si="1101">IF($AA$94&gt;0,$AA$94*L94/12,0)</f>
        <v>0</v>
      </c>
      <c r="L90" s="414">
        <f>IF(K90=0,0,K90/K$87*100)</f>
        <v>0</v>
      </c>
      <c r="M90" s="413">
        <f t="shared" ref="M90" si="1102">IF($AA$94&gt;0,$AA$94*N94/12,0)</f>
        <v>0</v>
      </c>
      <c r="N90" s="414">
        <f>IF(M90=0,0,M90/M$87*100)</f>
        <v>0</v>
      </c>
      <c r="O90" s="413">
        <f t="shared" ref="O90" si="1103">IF($AA$94&gt;0,$AA$94*P94/12,0)</f>
        <v>0</v>
      </c>
      <c r="P90" s="414">
        <f>IF(O90=0,0,O90/O$87*100)</f>
        <v>0</v>
      </c>
      <c r="Q90" s="413">
        <f t="shared" ref="Q90" si="1104">IF($AA$94&gt;0,$AA$94*R94/12,0)</f>
        <v>0</v>
      </c>
      <c r="R90" s="414">
        <f>IF(Q90=0,0,Q90/Q$87*100)</f>
        <v>0</v>
      </c>
      <c r="S90" s="413">
        <f t="shared" ref="S90" si="1105">IF($AA$94&gt;0,$AA$94*T94/12,0)</f>
        <v>0</v>
      </c>
      <c r="T90" s="414">
        <f>IF(S90=0,0,S90/S$87*100)</f>
        <v>0</v>
      </c>
      <c r="U90" s="413">
        <f t="shared" ref="U90" si="1106">IF($AA$94&gt;0,$AA$94*V94/12,0)</f>
        <v>0</v>
      </c>
      <c r="V90" s="414">
        <f>IF(U90=0,0,U90/U$87*100)</f>
        <v>0</v>
      </c>
      <c r="W90" s="413">
        <f t="shared" ref="W90" si="1107">IF($AA$94&gt;0,$AA$94*X94/12,0)</f>
        <v>0</v>
      </c>
      <c r="X90" s="414">
        <f>IF(W90=0,0,W90/W$87*100)</f>
        <v>0</v>
      </c>
      <c r="Y90" s="413">
        <f t="shared" ref="Y90" si="1108">IF($AA$94&gt;0,$AA$94*Z94/12,0)</f>
        <v>0</v>
      </c>
      <c r="Z90" s="414">
        <f>IF(Y90=0,0,Y90/Y$87*100)</f>
        <v>0</v>
      </c>
      <c r="AA90" s="415">
        <f>C90+E90+G90+I90+K90+M90+O90+Q90+S90+U90+W90+Y90</f>
        <v>0</v>
      </c>
      <c r="AB90" s="414">
        <f>IF(AA90=0,0,AA90/AA$87*100)</f>
        <v>0</v>
      </c>
      <c r="AC90" s="253"/>
      <c r="AD90" s="13"/>
      <c r="AE90" s="14"/>
      <c r="AF90" s="9"/>
      <c r="AG90" s="14"/>
      <c r="AH90" s="22"/>
      <c r="AI90" s="282"/>
      <c r="AJ90" s="412" t="str">
        <f t="shared" si="1090"/>
        <v>income tax</v>
      </c>
      <c r="AK90" s="413" t="str">
        <f t="shared" si="1091"/>
        <v>Ertragssteuern</v>
      </c>
      <c r="AL90" s="414">
        <f>IF($BJ$94&gt;0,$BJ$94*AM94/12,0)</f>
        <v>0</v>
      </c>
      <c r="AM90" s="413">
        <f>IF(AL90=0,0,AL90/AL$87*100)</f>
        <v>0</v>
      </c>
      <c r="AN90" s="414">
        <f t="shared" ref="AN90" si="1109">IF($BJ$94&gt;0,$BJ$94*AO94/12,0)</f>
        <v>0</v>
      </c>
      <c r="AO90" s="413">
        <f t="shared" ref="AO90" si="1110">IF(AN90=0,0,AN90/AN$87*100)</f>
        <v>0</v>
      </c>
      <c r="AP90" s="414">
        <f t="shared" ref="AP90" si="1111">IF($BJ$94&gt;0,$BJ$94*AQ94/12,0)</f>
        <v>0</v>
      </c>
      <c r="AQ90" s="413">
        <f t="shared" ref="AQ90" si="1112">IF(AP90=0,0,AP90/AP$87*100)</f>
        <v>0</v>
      </c>
      <c r="AR90" s="414">
        <f t="shared" ref="AR90" si="1113">IF($BJ$94&gt;0,$BJ$94*AS94/12,0)</f>
        <v>0</v>
      </c>
      <c r="AS90" s="413">
        <f t="shared" ref="AS90" si="1114">IF(AR90=0,0,AR90/AR$87*100)</f>
        <v>0</v>
      </c>
      <c r="AT90" s="414">
        <f t="shared" ref="AT90" si="1115">IF($BJ$94&gt;0,$BJ$94*AU94/12,0)</f>
        <v>0</v>
      </c>
      <c r="AU90" s="413">
        <f t="shared" ref="AU90" si="1116">IF(AT90=0,0,AT90/AT$87*100)</f>
        <v>0</v>
      </c>
      <c r="AV90" s="414">
        <f t="shared" ref="AV90" si="1117">IF($BJ$94&gt;0,$BJ$94*AW94/12,0)</f>
        <v>0</v>
      </c>
      <c r="AW90" s="413">
        <f t="shared" ref="AW90" si="1118">IF(AV90=0,0,AV90/AV$87*100)</f>
        <v>0</v>
      </c>
      <c r="AX90" s="414">
        <f t="shared" ref="AX90" si="1119">IF($BJ$94&gt;0,$BJ$94*AY94/12,0)</f>
        <v>0</v>
      </c>
      <c r="AY90" s="413">
        <f t="shared" ref="AY90" si="1120">IF(AX90=0,0,AX90/AX$87*100)</f>
        <v>0</v>
      </c>
      <c r="AZ90" s="414">
        <f t="shared" ref="AZ90" si="1121">IF($BJ$94&gt;0,$BJ$94*BA94/12,0)</f>
        <v>0</v>
      </c>
      <c r="BA90" s="413">
        <f t="shared" ref="BA90" si="1122">IF(AZ90=0,0,AZ90/AZ$87*100)</f>
        <v>0</v>
      </c>
      <c r="BB90" s="414">
        <f t="shared" ref="BB90" si="1123">IF($BJ$94&gt;0,$BJ$94*BC94/12,0)</f>
        <v>0</v>
      </c>
      <c r="BC90" s="413">
        <f t="shared" ref="BC90" si="1124">IF(BB90=0,0,BB90/BB$87*100)</f>
        <v>0</v>
      </c>
      <c r="BD90" s="414">
        <f t="shared" ref="BD90" si="1125">IF($BJ$94&gt;0,$BJ$94*BE94/12,0)</f>
        <v>0</v>
      </c>
      <c r="BE90" s="413">
        <f t="shared" ref="BE90" si="1126">IF(BD90=0,0,BD90/BD$87*100)</f>
        <v>0</v>
      </c>
      <c r="BF90" s="414">
        <f t="shared" ref="BF90" si="1127">IF($BJ$94&gt;0,$BJ$94*BG94/12,0)</f>
        <v>0</v>
      </c>
      <c r="BG90" s="413">
        <f t="shared" ref="BG90" si="1128">IF(BF90=0,0,BF90/BF$87*100)</f>
        <v>0</v>
      </c>
      <c r="BH90" s="414">
        <f t="shared" ref="BH90" si="1129">IF($BJ$94&gt;0,$BJ$94*BI94/12,0)</f>
        <v>0</v>
      </c>
      <c r="BI90" s="415">
        <f t="shared" ref="BI90" si="1130">IF(BH90=0,0,BH90/BH$87*100)</f>
        <v>0</v>
      </c>
      <c r="BJ90" s="414">
        <f>AL90+AN90+AP90+AR90+AT90+AV90+AX90+AZ90+BB90+BD90+BF90+BH90</f>
        <v>0</v>
      </c>
      <c r="BK90" s="61">
        <f>IF(BJ90=0,0,BJ90/BJ$87*100)</f>
        <v>0</v>
      </c>
      <c r="BL90" s="253"/>
      <c r="BM90" s="13"/>
      <c r="BN90" s="14"/>
      <c r="BO90" s="9"/>
      <c r="BP90" s="14"/>
      <c r="BQ90" s="22"/>
      <c r="BR90" s="282"/>
      <c r="BS90" s="412" t="str">
        <f t="shared" si="1092"/>
        <v>income tax</v>
      </c>
      <c r="BT90" s="413" t="str">
        <f t="shared" si="1093"/>
        <v>Ertragssteuern</v>
      </c>
      <c r="BU90" s="414">
        <f>IF($CS$94&gt;0,$CS$94*BV94/12,0)</f>
        <v>0</v>
      </c>
      <c r="BV90" s="413">
        <f>IF(BU90=0,0,BU90/BU$87*100)</f>
        <v>0</v>
      </c>
      <c r="BW90" s="414">
        <f t="shared" ref="BW90" si="1131">IF($CS$94&gt;0,$CS$94*BX94/12,0)</f>
        <v>0</v>
      </c>
      <c r="BX90" s="413">
        <f t="shared" ref="BX90" si="1132">IF(BW90=0,0,BW90/BW$87*100)</f>
        <v>0</v>
      </c>
      <c r="BY90" s="414">
        <f t="shared" ref="BY90" si="1133">IF($CS$94&gt;0,$CS$94*BZ94/12,0)</f>
        <v>0</v>
      </c>
      <c r="BZ90" s="413">
        <f t="shared" ref="BZ90" si="1134">IF(BY90=0,0,BY90/BY$87*100)</f>
        <v>0</v>
      </c>
      <c r="CA90" s="414">
        <f t="shared" ref="CA90" si="1135">IF($CS$94&gt;0,$CS$94*CB94/12,0)</f>
        <v>0</v>
      </c>
      <c r="CB90" s="413">
        <f t="shared" ref="CB90" si="1136">IF(CA90=0,0,CA90/CA$87*100)</f>
        <v>0</v>
      </c>
      <c r="CC90" s="414">
        <f t="shared" ref="CC90" si="1137">IF($CS$94&gt;0,$CS$94*CD94/12,0)</f>
        <v>0</v>
      </c>
      <c r="CD90" s="413">
        <f t="shared" ref="CD90" si="1138">IF(CC90=0,0,CC90/CC$87*100)</f>
        <v>0</v>
      </c>
      <c r="CE90" s="414">
        <f t="shared" ref="CE90" si="1139">IF($CS$94&gt;0,$CS$94*CF94/12,0)</f>
        <v>0</v>
      </c>
      <c r="CF90" s="413">
        <f t="shared" ref="CF90" si="1140">IF(CE90=0,0,CE90/CE$87*100)</f>
        <v>0</v>
      </c>
      <c r="CG90" s="414">
        <f t="shared" ref="CG90" si="1141">IF($CS$94&gt;0,$CS$94*CH94/12,0)</f>
        <v>0</v>
      </c>
      <c r="CH90" s="413">
        <f t="shared" ref="CH90" si="1142">IF(CG90=0,0,CG90/CG$87*100)</f>
        <v>0</v>
      </c>
      <c r="CI90" s="414">
        <f t="shared" ref="CI90" si="1143">IF($CS$94&gt;0,$CS$94*CJ94/12,0)</f>
        <v>0</v>
      </c>
      <c r="CJ90" s="413">
        <f t="shared" ref="CJ90" si="1144">IF(CI90=0,0,CI90/CI$87*100)</f>
        <v>0</v>
      </c>
      <c r="CK90" s="414">
        <f t="shared" ref="CK90" si="1145">IF($CS$94&gt;0,$CS$94*CL94/12,0)</f>
        <v>0</v>
      </c>
      <c r="CL90" s="413">
        <f t="shared" ref="CL90" si="1146">IF(CK90=0,0,CK90/CK$87*100)</f>
        <v>0</v>
      </c>
      <c r="CM90" s="414">
        <f t="shared" ref="CM90" si="1147">IF($CS$94&gt;0,$CS$94*CN94/12,0)</f>
        <v>0</v>
      </c>
      <c r="CN90" s="413">
        <f t="shared" ref="CN90" si="1148">IF(CM90=0,0,CM90/CM$87*100)</f>
        <v>0</v>
      </c>
      <c r="CO90" s="414">
        <f t="shared" ref="CO90" si="1149">IF($CS$94&gt;0,$CS$94*CP94/12,0)</f>
        <v>0</v>
      </c>
      <c r="CP90" s="413">
        <f t="shared" ref="CP90" si="1150">IF(CO90=0,0,CO90/CO$87*100)</f>
        <v>0</v>
      </c>
      <c r="CQ90" s="414">
        <f t="shared" ref="CQ90" si="1151">IF($CS$94&gt;0,$CS$94*CR94/12,0)</f>
        <v>0</v>
      </c>
      <c r="CR90" s="415">
        <f t="shared" ref="CR90" si="1152">IF(CQ90=0,0,CQ90/CQ$87*100)</f>
        <v>0</v>
      </c>
      <c r="CS90" s="414">
        <f>BU90+BW90+BY90+CA90+CC90+CE90+CG90+CI90+CK90+CM90+CO90+CQ90</f>
        <v>0</v>
      </c>
      <c r="CT90" s="61">
        <f>IF(CS90=0,0,CS90/CS$87*100)</f>
        <v>0</v>
      </c>
      <c r="CU90" s="253"/>
      <c r="CV90" s="13"/>
      <c r="CW90" s="14"/>
      <c r="CX90" s="9"/>
      <c r="CY90" s="14"/>
      <c r="CZ90" s="22"/>
      <c r="DA90" s="282"/>
      <c r="DB90" s="412" t="str">
        <f t="shared" si="1094"/>
        <v>income tax</v>
      </c>
      <c r="DC90" s="413" t="str">
        <f t="shared" si="1095"/>
        <v>Ertragssteuern</v>
      </c>
      <c r="DD90" s="414">
        <f>IF($EB$94&gt;0,$EB$94*DE94/12,0)</f>
        <v>0</v>
      </c>
      <c r="DE90" s="413">
        <f>IF(DD90=0,0,DD90/DD$87*100)</f>
        <v>0</v>
      </c>
      <c r="DF90" s="414">
        <f t="shared" ref="DF90" si="1153">IF($EB$94&gt;0,$EB$94*DG94/12,0)</f>
        <v>0</v>
      </c>
      <c r="DG90" s="413">
        <f t="shared" ref="DG90" si="1154">IF(DF90=0,0,DF90/DF$87*100)</f>
        <v>0</v>
      </c>
      <c r="DH90" s="414">
        <f t="shared" ref="DH90" si="1155">IF($EB$94&gt;0,$EB$94*DI94/12,0)</f>
        <v>0</v>
      </c>
      <c r="DI90" s="413">
        <f t="shared" ref="DI90" si="1156">IF(DH90=0,0,DH90/DH$87*100)</f>
        <v>0</v>
      </c>
      <c r="DJ90" s="414">
        <f t="shared" ref="DJ90" si="1157">IF($EB$94&gt;0,$EB$94*DK94/12,0)</f>
        <v>0</v>
      </c>
      <c r="DK90" s="413">
        <f t="shared" ref="DK90" si="1158">IF(DJ90=0,0,DJ90/DJ$87*100)</f>
        <v>0</v>
      </c>
      <c r="DL90" s="414">
        <f t="shared" ref="DL90" si="1159">IF($EB$94&gt;0,$EB$94*DM94/12,0)</f>
        <v>0</v>
      </c>
      <c r="DM90" s="413">
        <f t="shared" ref="DM90" si="1160">IF(DL90=0,0,DL90/DL$87*100)</f>
        <v>0</v>
      </c>
      <c r="DN90" s="414">
        <f t="shared" ref="DN90" si="1161">IF($EB$94&gt;0,$EB$94*DO94/12,0)</f>
        <v>0</v>
      </c>
      <c r="DO90" s="413">
        <f t="shared" ref="DO90" si="1162">IF(DN90=0,0,DN90/DN$87*100)</f>
        <v>0</v>
      </c>
      <c r="DP90" s="414">
        <f t="shared" ref="DP90" si="1163">IF($EB$94&gt;0,$EB$94*DQ94/12,0)</f>
        <v>0</v>
      </c>
      <c r="DQ90" s="413">
        <f t="shared" ref="DQ90" si="1164">IF(DP90=0,0,DP90/DP$87*100)</f>
        <v>0</v>
      </c>
      <c r="DR90" s="414">
        <f t="shared" ref="DR90" si="1165">IF($EB$94&gt;0,$EB$94*DS94/12,0)</f>
        <v>0</v>
      </c>
      <c r="DS90" s="413">
        <f t="shared" ref="DS90" si="1166">IF(DR90=0,0,DR90/DR$87*100)</f>
        <v>0</v>
      </c>
      <c r="DT90" s="414">
        <f t="shared" ref="DT90" si="1167">IF($EB$94&gt;0,$EB$94*DU94/12,0)</f>
        <v>0</v>
      </c>
      <c r="DU90" s="413">
        <f t="shared" ref="DU90" si="1168">IF(DT90=0,0,DT90/DT$87*100)</f>
        <v>0</v>
      </c>
      <c r="DV90" s="414">
        <f t="shared" ref="DV90" si="1169">IF($EB$94&gt;0,$EB$94*DW94/12,0)</f>
        <v>0</v>
      </c>
      <c r="DW90" s="413">
        <f t="shared" ref="DW90" si="1170">IF(DV90=0,0,DV90/DV$87*100)</f>
        <v>0</v>
      </c>
      <c r="DX90" s="414">
        <f t="shared" ref="DX90" si="1171">IF($EB$94&gt;0,$EB$94*DY94/12,0)</f>
        <v>0</v>
      </c>
      <c r="DY90" s="413">
        <f t="shared" ref="DY90" si="1172">IF(DX90=0,0,DX90/DX$87*100)</f>
        <v>0</v>
      </c>
      <c r="DZ90" s="414">
        <f t="shared" ref="DZ90" si="1173">IF($EB$94&gt;0,$EB$94*EA94/12,0)</f>
        <v>0</v>
      </c>
      <c r="EA90" s="415">
        <f t="shared" ref="EA90" si="1174">IF(DZ90=0,0,DZ90/DZ$87*100)</f>
        <v>0</v>
      </c>
      <c r="EB90" s="414">
        <f>DD90+DF90+DH90+DJ90+DL90+DN90+DP90+DR90+DT90+DV90+DX90+DZ90</f>
        <v>0</v>
      </c>
      <c r="EC90" s="61">
        <f>IF(EB90=0,0,EB90/EB$87*100)</f>
        <v>0</v>
      </c>
      <c r="ED90" s="253"/>
      <c r="EE90" s="13"/>
      <c r="EF90" s="14"/>
      <c r="EG90" s="9"/>
      <c r="EH90" s="14"/>
      <c r="EI90" s="22"/>
      <c r="EJ90" s="282"/>
      <c r="EK90" s="412" t="str">
        <f t="shared" si="1096"/>
        <v>income tax</v>
      </c>
      <c r="EL90" s="413" t="str">
        <f t="shared" si="1097"/>
        <v>Ertragssteuern</v>
      </c>
      <c r="EM90" s="414">
        <f>IF($FK$94&gt;0,$FK$94*EN94/12,0)</f>
        <v>0</v>
      </c>
      <c r="EN90" s="413">
        <f>IF(EM90=0,0,EM90/EM$87*100)</f>
        <v>0</v>
      </c>
      <c r="EO90" s="414">
        <f t="shared" ref="EO90" si="1175">IF($FK$94&gt;0,$FK$94*EP94/12,0)</f>
        <v>0</v>
      </c>
      <c r="EP90" s="413">
        <f t="shared" ref="EP90" si="1176">IF(EO90=0,0,EO90/EO$87*100)</f>
        <v>0</v>
      </c>
      <c r="EQ90" s="414">
        <f t="shared" ref="EQ90" si="1177">IF($FK$94&gt;0,$FK$94*ER94/12,0)</f>
        <v>0</v>
      </c>
      <c r="ER90" s="413">
        <f t="shared" ref="ER90" si="1178">IF(EQ90=0,0,EQ90/EQ$87*100)</f>
        <v>0</v>
      </c>
      <c r="ES90" s="414">
        <f t="shared" ref="ES90" si="1179">IF($FK$94&gt;0,$FK$94*ET94/12,0)</f>
        <v>0</v>
      </c>
      <c r="ET90" s="413">
        <f t="shared" ref="ET90" si="1180">IF(ES90=0,0,ES90/ES$87*100)</f>
        <v>0</v>
      </c>
      <c r="EU90" s="414">
        <f t="shared" ref="EU90" si="1181">IF($FK$94&gt;0,$FK$94*EV94/12,0)</f>
        <v>0</v>
      </c>
      <c r="EV90" s="413">
        <f t="shared" ref="EV90" si="1182">IF(EU90=0,0,EU90/EU$87*100)</f>
        <v>0</v>
      </c>
      <c r="EW90" s="414">
        <f t="shared" ref="EW90" si="1183">IF($FK$94&gt;0,$FK$94*EX94/12,0)</f>
        <v>0</v>
      </c>
      <c r="EX90" s="413">
        <f t="shared" ref="EX90" si="1184">IF(EW90=0,0,EW90/EW$87*100)</f>
        <v>0</v>
      </c>
      <c r="EY90" s="414">
        <f t="shared" ref="EY90" si="1185">IF($FK$94&gt;0,$FK$94*EZ94/12,0)</f>
        <v>0</v>
      </c>
      <c r="EZ90" s="413">
        <f t="shared" ref="EZ90" si="1186">IF(EY90=0,0,EY90/EY$87*100)</f>
        <v>0</v>
      </c>
      <c r="FA90" s="414">
        <f t="shared" ref="FA90" si="1187">IF($FK$94&gt;0,$FK$94*FB94/12,0)</f>
        <v>0</v>
      </c>
      <c r="FB90" s="413">
        <f t="shared" ref="FB90" si="1188">IF(FA90=0,0,FA90/FA$87*100)</f>
        <v>0</v>
      </c>
      <c r="FC90" s="414">
        <f t="shared" ref="FC90" si="1189">IF($FK$94&gt;0,$FK$94*FD94/12,0)</f>
        <v>0</v>
      </c>
      <c r="FD90" s="413">
        <f t="shared" ref="FD90" si="1190">IF(FC90=0,0,FC90/FC$87*100)</f>
        <v>0</v>
      </c>
      <c r="FE90" s="414">
        <f t="shared" ref="FE90" si="1191">IF($FK$94&gt;0,$FK$94*FF94/12,0)</f>
        <v>0</v>
      </c>
      <c r="FF90" s="413">
        <f t="shared" ref="FF90" si="1192">IF(FE90=0,0,FE90/FE$87*100)</f>
        <v>0</v>
      </c>
      <c r="FG90" s="414">
        <f t="shared" ref="FG90" si="1193">IF($FK$94&gt;0,$FK$94*FH94/12,0)</f>
        <v>0</v>
      </c>
      <c r="FH90" s="413">
        <f t="shared" ref="FH90" si="1194">IF(FG90=0,0,FG90/FG$87*100)</f>
        <v>0</v>
      </c>
      <c r="FI90" s="414">
        <f t="shared" ref="FI90" si="1195">IF($FK$94&gt;0,$FK$94*FJ94/12,0)</f>
        <v>0</v>
      </c>
      <c r="FJ90" s="415">
        <f t="shared" ref="FJ90" si="1196">IF(FI90=0,0,FI90/FI$87*100)</f>
        <v>0</v>
      </c>
      <c r="FK90" s="414">
        <f>EM90+EO90+EQ90+ES90+EU90+EW90+EY90+FA90+FC90+FE90+FG90+FI90</f>
        <v>0</v>
      </c>
      <c r="FL90" s="61">
        <f>IF(FK90=0,0,FK90/FK$87*100)</f>
        <v>0</v>
      </c>
      <c r="FM90" s="253"/>
      <c r="FN90" s="13"/>
      <c r="FO90" s="14"/>
      <c r="FP90" s="9"/>
      <c r="FQ90" s="14"/>
      <c r="FR90" s="22"/>
      <c r="FS90" s="282"/>
    </row>
    <row r="91" spans="1:175" ht="4.5" customHeight="1" x14ac:dyDescent="0.2">
      <c r="A91" s="48"/>
      <c r="B91" s="48"/>
      <c r="C91" s="60"/>
      <c r="D91" s="258"/>
      <c r="E91" s="60"/>
      <c r="F91" s="258"/>
      <c r="G91" s="60"/>
      <c r="H91" s="258"/>
      <c r="I91" s="60"/>
      <c r="J91" s="258"/>
      <c r="K91" s="60"/>
      <c r="L91" s="258"/>
      <c r="M91" s="60"/>
      <c r="N91" s="258"/>
      <c r="O91" s="60"/>
      <c r="P91" s="258"/>
      <c r="Q91" s="60"/>
      <c r="R91" s="258"/>
      <c r="S91" s="60"/>
      <c r="T91" s="258"/>
      <c r="U91" s="60"/>
      <c r="V91" s="258"/>
      <c r="W91" s="60"/>
      <c r="X91" s="258"/>
      <c r="Y91" s="60"/>
      <c r="Z91" s="258"/>
      <c r="AA91" s="60"/>
      <c r="AB91" s="258"/>
      <c r="AC91" s="253"/>
      <c r="AD91" s="11"/>
      <c r="AE91" s="105"/>
      <c r="AF91" s="108"/>
      <c r="AG91" s="26"/>
      <c r="AH91" s="22"/>
      <c r="AI91" s="282"/>
      <c r="AJ91" s="48"/>
      <c r="AK91" s="48"/>
      <c r="AL91" s="60"/>
      <c r="AM91" s="258"/>
      <c r="AN91" s="60"/>
      <c r="AO91" s="258"/>
      <c r="AP91" s="60"/>
      <c r="AQ91" s="258"/>
      <c r="AR91" s="60"/>
      <c r="AS91" s="258"/>
      <c r="AT91" s="60"/>
      <c r="AU91" s="258"/>
      <c r="AV91" s="60"/>
      <c r="AW91" s="258"/>
      <c r="AX91" s="60"/>
      <c r="AY91" s="258"/>
      <c r="AZ91" s="60"/>
      <c r="BA91" s="258"/>
      <c r="BB91" s="60"/>
      <c r="BC91" s="258"/>
      <c r="BD91" s="60"/>
      <c r="BE91" s="258"/>
      <c r="BF91" s="60"/>
      <c r="BG91" s="258"/>
      <c r="BH91" s="60"/>
      <c r="BI91" s="258"/>
      <c r="BJ91" s="60"/>
      <c r="BK91" s="258"/>
      <c r="BL91" s="253"/>
      <c r="BM91" s="11"/>
      <c r="BN91" s="105"/>
      <c r="BO91" s="108"/>
      <c r="BP91" s="26"/>
      <c r="BQ91" s="22"/>
      <c r="BR91" s="282"/>
      <c r="BS91" s="48"/>
      <c r="BT91" s="48"/>
      <c r="BU91" s="60"/>
      <c r="BV91" s="258"/>
      <c r="BW91" s="60"/>
      <c r="BX91" s="258"/>
      <c r="BY91" s="60"/>
      <c r="BZ91" s="258"/>
      <c r="CA91" s="60"/>
      <c r="CB91" s="258"/>
      <c r="CC91" s="60"/>
      <c r="CD91" s="258"/>
      <c r="CE91" s="60"/>
      <c r="CF91" s="258"/>
      <c r="CG91" s="60"/>
      <c r="CH91" s="258"/>
      <c r="CI91" s="60"/>
      <c r="CJ91" s="258"/>
      <c r="CK91" s="60"/>
      <c r="CL91" s="258"/>
      <c r="CM91" s="60"/>
      <c r="CN91" s="258"/>
      <c r="CO91" s="60"/>
      <c r="CP91" s="258"/>
      <c r="CQ91" s="60"/>
      <c r="CR91" s="258"/>
      <c r="CS91" s="60"/>
      <c r="CT91" s="258"/>
      <c r="CU91" s="253"/>
      <c r="CV91" s="11"/>
      <c r="CW91" s="105"/>
      <c r="CX91" s="108"/>
      <c r="CY91" s="26"/>
      <c r="CZ91" s="22"/>
      <c r="DA91" s="282"/>
      <c r="DB91" s="48"/>
      <c r="DC91" s="48"/>
      <c r="DD91" s="60"/>
      <c r="DE91" s="258"/>
      <c r="DF91" s="60"/>
      <c r="DG91" s="258"/>
      <c r="DH91" s="60"/>
      <c r="DI91" s="258"/>
      <c r="DJ91" s="60"/>
      <c r="DK91" s="258"/>
      <c r="DL91" s="60"/>
      <c r="DM91" s="258"/>
      <c r="DN91" s="60"/>
      <c r="DO91" s="258"/>
      <c r="DP91" s="60"/>
      <c r="DQ91" s="258"/>
      <c r="DR91" s="60"/>
      <c r="DS91" s="258"/>
      <c r="DT91" s="60"/>
      <c r="DU91" s="258"/>
      <c r="DV91" s="60"/>
      <c r="DW91" s="258"/>
      <c r="DX91" s="60"/>
      <c r="DY91" s="258"/>
      <c r="DZ91" s="60"/>
      <c r="EA91" s="258"/>
      <c r="EB91" s="60"/>
      <c r="EC91" s="258"/>
      <c r="ED91" s="253"/>
      <c r="EE91" s="11"/>
      <c r="EF91" s="105"/>
      <c r="EG91" s="108"/>
      <c r="EH91" s="26"/>
      <c r="EI91" s="22"/>
      <c r="EJ91" s="282"/>
      <c r="EK91" s="48"/>
      <c r="EL91" s="48"/>
      <c r="EM91" s="60"/>
      <c r="EN91" s="258"/>
      <c r="EO91" s="60"/>
      <c r="EP91" s="258"/>
      <c r="EQ91" s="60"/>
      <c r="ER91" s="258"/>
      <c r="ES91" s="60"/>
      <c r="ET91" s="258"/>
      <c r="EU91" s="60"/>
      <c r="EV91" s="258"/>
      <c r="EW91" s="60"/>
      <c r="EX91" s="258"/>
      <c r="EY91" s="60"/>
      <c r="EZ91" s="258"/>
      <c r="FA91" s="60"/>
      <c r="FB91" s="258"/>
      <c r="FC91" s="60"/>
      <c r="FD91" s="258"/>
      <c r="FE91" s="60"/>
      <c r="FF91" s="258"/>
      <c r="FG91" s="60"/>
      <c r="FH91" s="258"/>
      <c r="FI91" s="60"/>
      <c r="FJ91" s="258"/>
      <c r="FK91" s="60"/>
      <c r="FL91" s="258"/>
      <c r="FM91" s="253"/>
      <c r="FN91" s="11"/>
      <c r="FO91" s="105"/>
      <c r="FP91" s="108"/>
      <c r="FQ91" s="26"/>
      <c r="FR91" s="22"/>
      <c r="FS91" s="282"/>
    </row>
    <row r="92" spans="1:175" s="28" customFormat="1" x14ac:dyDescent="0.2">
      <c r="A92" s="129" t="s">
        <v>38</v>
      </c>
      <c r="B92" s="129" t="s">
        <v>38</v>
      </c>
      <c r="C92" s="78">
        <f>C8+C20+C24+C37+C42+C44+C54+C75+C82+C87</f>
        <v>0</v>
      </c>
      <c r="D92" s="79">
        <f>IF(C92=0,0,C92/(C$8+C$20)*100)</f>
        <v>0</v>
      </c>
      <c r="E92" s="78">
        <f t="shared" ref="E92" si="1197">E8+E20+E24+E37+E42+E44+E54+E75+E82+E87</f>
        <v>0</v>
      </c>
      <c r="F92" s="79">
        <f>IF(E92=0,0,E92/(E$8+E$20)*100)</f>
        <v>0</v>
      </c>
      <c r="G92" s="78">
        <f t="shared" ref="G92" si="1198">G8+G20+G24+G37+G42+G44+G54+G75+G82+G87</f>
        <v>0</v>
      </c>
      <c r="H92" s="79">
        <f>IF(G92=0,0,G92/(G$8+G$20)*100)</f>
        <v>0</v>
      </c>
      <c r="I92" s="78">
        <f t="shared" ref="I92" si="1199">I8+I20+I24+I37+I42+I44+I54+I75+I82+I87</f>
        <v>0</v>
      </c>
      <c r="J92" s="79">
        <f>IF(I92=0,0,I92/(I$8+I$20)*100)</f>
        <v>0</v>
      </c>
      <c r="K92" s="78">
        <f t="shared" ref="K92" si="1200">K8+K20+K24+K37+K42+K44+K54+K75+K82+K87</f>
        <v>0</v>
      </c>
      <c r="L92" s="79">
        <f>IF(K92=0,0,K92/(K$8+K$20)*100)</f>
        <v>0</v>
      </c>
      <c r="M92" s="78">
        <f t="shared" ref="M92" si="1201">M8+M20+M24+M37+M42+M44+M54+M75+M82+M87</f>
        <v>0</v>
      </c>
      <c r="N92" s="79">
        <f>IF(M92=0,0,M92/(M$8+M$20)*100)</f>
        <v>0</v>
      </c>
      <c r="O92" s="78">
        <f t="shared" ref="O92" si="1202">O8+O20+O24+O37+O42+O44+O54+O75+O82+O87</f>
        <v>0</v>
      </c>
      <c r="P92" s="79">
        <f>IF(O92=0,0,O92/(O$8+O$20)*100)</f>
        <v>0</v>
      </c>
      <c r="Q92" s="78">
        <f t="shared" ref="Q92" si="1203">Q8+Q20+Q24+Q37+Q42+Q44+Q54+Q75+Q82+Q87</f>
        <v>0</v>
      </c>
      <c r="R92" s="79">
        <f>IF(Q92=0,0,Q92/(Q$8+Q$20)*100)</f>
        <v>0</v>
      </c>
      <c r="S92" s="78">
        <f t="shared" ref="S92" si="1204">S8+S20+S24+S37+S42+S44+S54+S75+S82+S87</f>
        <v>0</v>
      </c>
      <c r="T92" s="79">
        <f>IF(S92=0,0,S92/(S$8+S$20)*100)</f>
        <v>0</v>
      </c>
      <c r="U92" s="78">
        <f t="shared" ref="U92" si="1205">U8+U20+U24+U37+U42+U44+U54+U75+U82+U87</f>
        <v>0</v>
      </c>
      <c r="V92" s="79">
        <f>IF(U92=0,0,U92/(U$8+U$20)*100)</f>
        <v>0</v>
      </c>
      <c r="W92" s="78">
        <f t="shared" ref="W92" si="1206">W8+W20+W24+W37+W42+W44+W54+W75+W82+W87</f>
        <v>0</v>
      </c>
      <c r="X92" s="79">
        <f>IF(W92=0,0,W92/(W$8+W$20)*100)</f>
        <v>0</v>
      </c>
      <c r="Y92" s="78">
        <f t="shared" ref="Y92" si="1207">Y8+Y20+Y24+Y37+Y42+Y44+Y54+Y75+Y82+Y87</f>
        <v>0</v>
      </c>
      <c r="Z92" s="79">
        <f>IF(Y92=0,0,Y92/(Y$8+Y$20)*100)</f>
        <v>0</v>
      </c>
      <c r="AA92" s="78">
        <f t="shared" ref="AA92" si="1208">AA8+AA20+AA24+AA37+AA42+AA44+AA54+AA75+AA82+AA87</f>
        <v>0</v>
      </c>
      <c r="AB92" s="79">
        <f t="shared" ref="AB92" si="1209">IF(AA92=0,0,AA92/(AA$8+AA$20)*100)</f>
        <v>0</v>
      </c>
      <c r="AC92" s="259"/>
      <c r="AD92" s="104"/>
      <c r="AE92" s="106"/>
      <c r="AF92" s="109"/>
      <c r="AG92" s="107"/>
      <c r="AH92" s="307"/>
      <c r="AI92" s="279"/>
      <c r="AJ92" s="129" t="s">
        <v>38</v>
      </c>
      <c r="AK92" s="129" t="s">
        <v>38</v>
      </c>
      <c r="AL92" s="78">
        <f>AL8+AL20+AL24+AL37+AL42+AL44+AL54+AL75+AL82+AL87</f>
        <v>0</v>
      </c>
      <c r="AM92" s="79">
        <f>IF(AL92=0,0,AL92/(AL$8+AL$20)*100)</f>
        <v>0</v>
      </c>
      <c r="AN92" s="78">
        <f t="shared" ref="AN92" si="1210">AN8+AN20+AN24+AN37+AN42+AN44+AN54+AN75+AN82+AN87</f>
        <v>0</v>
      </c>
      <c r="AO92" s="79">
        <f>IF(AN92=0,0,AN92/(AN$8+AN$20)*100)</f>
        <v>0</v>
      </c>
      <c r="AP92" s="78">
        <f t="shared" ref="AP92" si="1211">AP8+AP20+AP24+AP37+AP42+AP44+AP54+AP75+AP82+AP87</f>
        <v>0</v>
      </c>
      <c r="AQ92" s="79">
        <f>IF(AP92=0,0,AP92/(AP$8+AP$20)*100)</f>
        <v>0</v>
      </c>
      <c r="AR92" s="78">
        <f t="shared" ref="AR92" si="1212">AR8+AR20+AR24+AR37+AR42+AR44+AR54+AR75+AR82+AR87</f>
        <v>0</v>
      </c>
      <c r="AS92" s="79">
        <f>IF(AR92=0,0,AR92/(AR$8+AR$20)*100)</f>
        <v>0</v>
      </c>
      <c r="AT92" s="78">
        <f t="shared" ref="AT92" si="1213">AT8+AT20+AT24+AT37+AT42+AT44+AT54+AT75+AT82+AT87</f>
        <v>0</v>
      </c>
      <c r="AU92" s="79">
        <f>IF(AT92=0,0,AT92/(AT$8+AT$20)*100)</f>
        <v>0</v>
      </c>
      <c r="AV92" s="78">
        <f t="shared" ref="AV92" si="1214">AV8+AV20+AV24+AV37+AV42+AV44+AV54+AV75+AV82+AV87</f>
        <v>0</v>
      </c>
      <c r="AW92" s="79">
        <f>IF(AV92=0,0,AV92/(AV$8+AV$20)*100)</f>
        <v>0</v>
      </c>
      <c r="AX92" s="78">
        <f t="shared" ref="AX92" si="1215">AX8+AX20+AX24+AX37+AX42+AX44+AX54+AX75+AX82+AX87</f>
        <v>0</v>
      </c>
      <c r="AY92" s="79">
        <f>IF(AX92=0,0,AX92/(AX$8+AX$20)*100)</f>
        <v>0</v>
      </c>
      <c r="AZ92" s="78">
        <f t="shared" ref="AZ92" si="1216">AZ8+AZ20+AZ24+AZ37+AZ42+AZ44+AZ54+AZ75+AZ82+AZ87</f>
        <v>0</v>
      </c>
      <c r="BA92" s="79">
        <f>IF(AZ92=0,0,AZ92/(AZ$8+AZ$20)*100)</f>
        <v>0</v>
      </c>
      <c r="BB92" s="78">
        <f t="shared" ref="BB92" si="1217">BB8+BB20+BB24+BB37+BB42+BB44+BB54+BB75+BB82+BB87</f>
        <v>0</v>
      </c>
      <c r="BC92" s="79">
        <f>IF(BB92=0,0,BB92/(BB$8+BB$20)*100)</f>
        <v>0</v>
      </c>
      <c r="BD92" s="78">
        <f t="shared" ref="BD92" si="1218">BD8+BD20+BD24+BD37+BD42+BD44+BD54+BD75+BD82+BD87</f>
        <v>0</v>
      </c>
      <c r="BE92" s="79">
        <f>IF(BD92=0,0,BD92/(BD$8+BD$20)*100)</f>
        <v>0</v>
      </c>
      <c r="BF92" s="78">
        <f t="shared" ref="BF92" si="1219">BF8+BF20+BF24+BF37+BF42+BF44+BF54+BF75+BF82+BF87</f>
        <v>0</v>
      </c>
      <c r="BG92" s="79">
        <f>IF(BF92=0,0,BF92/(BF$8+BF$20)*100)</f>
        <v>0</v>
      </c>
      <c r="BH92" s="78">
        <f t="shared" ref="BH92" si="1220">BH8+BH20+BH24+BH37+BH42+BH44+BH54+BH75+BH82+BH87</f>
        <v>0</v>
      </c>
      <c r="BI92" s="79">
        <f>IF(BH92=0,0,BH92/(BH$8+BH$20)*100)</f>
        <v>0</v>
      </c>
      <c r="BJ92" s="78">
        <f t="shared" ref="BJ92" si="1221">BJ8+BJ20+BJ24+BJ37+BJ42+BJ44+BJ54+BJ75+BJ82+BJ87</f>
        <v>0</v>
      </c>
      <c r="BK92" s="79">
        <f t="shared" ref="BK92" si="1222">IF(BJ92=0,0,BJ92/(BJ$8+BJ$20)*100)</f>
        <v>0</v>
      </c>
      <c r="BL92" s="259"/>
      <c r="BM92" s="104"/>
      <c r="BN92" s="106"/>
      <c r="BO92" s="109"/>
      <c r="BP92" s="107"/>
      <c r="BQ92" s="307"/>
      <c r="BR92" s="279"/>
      <c r="BS92" s="129" t="s">
        <v>38</v>
      </c>
      <c r="BT92" s="129" t="s">
        <v>38</v>
      </c>
      <c r="BU92" s="78">
        <f>BU8+BU20+BU24+BU37+BU42+BU44+BU54+BU75+BU82+BU87</f>
        <v>0</v>
      </c>
      <c r="BV92" s="79">
        <f>IF(BU92=0,0,BU92/(BU$8+BU$20)*100)</f>
        <v>0</v>
      </c>
      <c r="BW92" s="78">
        <f t="shared" ref="BW92" si="1223">BW8+BW20+BW24+BW37+BW42+BW44+BW54+BW75+BW82+BW87</f>
        <v>0</v>
      </c>
      <c r="BX92" s="79">
        <f>IF(BW92=0,0,BW92/(BW$8+BW$20)*100)</f>
        <v>0</v>
      </c>
      <c r="BY92" s="78">
        <f t="shared" ref="BY92" si="1224">BY8+BY20+BY24+BY37+BY42+BY44+BY54+BY75+BY82+BY87</f>
        <v>0</v>
      </c>
      <c r="BZ92" s="79">
        <f>IF(BY92=0,0,BY92/(BY$8+BY$20)*100)</f>
        <v>0</v>
      </c>
      <c r="CA92" s="78">
        <f t="shared" ref="CA92" si="1225">CA8+CA20+CA24+CA37+CA42+CA44+CA54+CA75+CA82+CA87</f>
        <v>0</v>
      </c>
      <c r="CB92" s="79">
        <f>IF(CA92=0,0,CA92/(CA$8+CA$20)*100)</f>
        <v>0</v>
      </c>
      <c r="CC92" s="78">
        <f t="shared" ref="CC92" si="1226">CC8+CC20+CC24+CC37+CC42+CC44+CC54+CC75+CC82+CC87</f>
        <v>0</v>
      </c>
      <c r="CD92" s="79">
        <f>IF(CC92=0,0,CC92/(CC$8+CC$20)*100)</f>
        <v>0</v>
      </c>
      <c r="CE92" s="78">
        <f t="shared" ref="CE92" si="1227">CE8+CE20+CE24+CE37+CE42+CE44+CE54+CE75+CE82+CE87</f>
        <v>0</v>
      </c>
      <c r="CF92" s="79">
        <f>IF(CE92=0,0,CE92/(CE$8+CE$20)*100)</f>
        <v>0</v>
      </c>
      <c r="CG92" s="78">
        <f t="shared" ref="CG92" si="1228">CG8+CG20+CG24+CG37+CG42+CG44+CG54+CG75+CG82+CG87</f>
        <v>0</v>
      </c>
      <c r="CH92" s="79">
        <f>IF(CG92=0,0,CG92/(CG$8+CG$20)*100)</f>
        <v>0</v>
      </c>
      <c r="CI92" s="78">
        <f t="shared" ref="CI92" si="1229">CI8+CI20+CI24+CI37+CI42+CI44+CI54+CI75+CI82+CI87</f>
        <v>0</v>
      </c>
      <c r="CJ92" s="79">
        <f>IF(CI92=0,0,CI92/(CI$8+CI$20)*100)</f>
        <v>0</v>
      </c>
      <c r="CK92" s="78">
        <f t="shared" ref="CK92" si="1230">CK8+CK20+CK24+CK37+CK42+CK44+CK54+CK75+CK82+CK87</f>
        <v>0</v>
      </c>
      <c r="CL92" s="79">
        <f>IF(CK92=0,0,CK92/(CK$8+CK$20)*100)</f>
        <v>0</v>
      </c>
      <c r="CM92" s="78">
        <f t="shared" ref="CM92" si="1231">CM8+CM20+CM24+CM37+CM42+CM44+CM54+CM75+CM82+CM87</f>
        <v>0</v>
      </c>
      <c r="CN92" s="79">
        <f>IF(CM92=0,0,CM92/(CM$8+CM$20)*100)</f>
        <v>0</v>
      </c>
      <c r="CO92" s="78">
        <f t="shared" ref="CO92" si="1232">CO8+CO20+CO24+CO37+CO42+CO44+CO54+CO75+CO82+CO87</f>
        <v>0</v>
      </c>
      <c r="CP92" s="79">
        <f>IF(CO92=0,0,CO92/(CO$8+CO$20)*100)</f>
        <v>0</v>
      </c>
      <c r="CQ92" s="78">
        <f t="shared" ref="CQ92" si="1233">CQ8+CQ20+CQ24+CQ37+CQ42+CQ44+CQ54+CQ75+CQ82+CQ87</f>
        <v>0</v>
      </c>
      <c r="CR92" s="79">
        <f>IF(CQ92=0,0,CQ92/(CQ$8+CQ$20)*100)</f>
        <v>0</v>
      </c>
      <c r="CS92" s="78">
        <f t="shared" ref="CS92" si="1234">CS8+CS20+CS24+CS37+CS42+CS44+CS54+CS75+CS82+CS87</f>
        <v>0</v>
      </c>
      <c r="CT92" s="79">
        <f t="shared" ref="CT92" si="1235">IF(CS92=0,0,CS92/(CS$8+CS$20)*100)</f>
        <v>0</v>
      </c>
      <c r="CU92" s="259"/>
      <c r="CV92" s="104"/>
      <c r="CW92" s="106"/>
      <c r="CX92" s="109"/>
      <c r="CY92" s="107"/>
      <c r="CZ92" s="307"/>
      <c r="DA92" s="279"/>
      <c r="DB92" s="129" t="s">
        <v>38</v>
      </c>
      <c r="DC92" s="129" t="s">
        <v>38</v>
      </c>
      <c r="DD92" s="78">
        <f>DD8+DD20+DD24+DD37+DD42+DD44+DD54+DD75+DD82+DD87</f>
        <v>0</v>
      </c>
      <c r="DE92" s="79">
        <f>IF(DD92=0,0,DD92/(DD$8+DD$20)*100)</f>
        <v>0</v>
      </c>
      <c r="DF92" s="78">
        <f t="shared" ref="DF92" si="1236">DF8+DF20+DF24+DF37+DF42+DF44+DF54+DF75+DF82+DF87</f>
        <v>0</v>
      </c>
      <c r="DG92" s="79">
        <f>IF(DF92=0,0,DF92/(DF$8+DF$20)*100)</f>
        <v>0</v>
      </c>
      <c r="DH92" s="78">
        <f t="shared" ref="DH92" si="1237">DH8+DH20+DH24+DH37+DH42+DH44+DH54+DH75+DH82+DH87</f>
        <v>0</v>
      </c>
      <c r="DI92" s="79">
        <f>IF(DH92=0,0,DH92/(DH$8+DH$20)*100)</f>
        <v>0</v>
      </c>
      <c r="DJ92" s="78">
        <f t="shared" ref="DJ92" si="1238">DJ8+DJ20+DJ24+DJ37+DJ42+DJ44+DJ54+DJ75+DJ82+DJ87</f>
        <v>0</v>
      </c>
      <c r="DK92" s="79">
        <f>IF(DJ92=0,0,DJ92/(DJ$8+DJ$20)*100)</f>
        <v>0</v>
      </c>
      <c r="DL92" s="78">
        <f t="shared" ref="DL92" si="1239">DL8+DL20+DL24+DL37+DL42+DL44+DL54+DL75+DL82+DL87</f>
        <v>0</v>
      </c>
      <c r="DM92" s="79">
        <f>IF(DL92=0,0,DL92/(DL$8+DL$20)*100)</f>
        <v>0</v>
      </c>
      <c r="DN92" s="78">
        <f t="shared" ref="DN92" si="1240">DN8+DN20+DN24+DN37+DN42+DN44+DN54+DN75+DN82+DN87</f>
        <v>0</v>
      </c>
      <c r="DO92" s="79">
        <f>IF(DN92=0,0,DN92/(DN$8+DN$20)*100)</f>
        <v>0</v>
      </c>
      <c r="DP92" s="78">
        <f t="shared" ref="DP92" si="1241">DP8+DP20+DP24+DP37+DP42+DP44+DP54+DP75+DP82+DP87</f>
        <v>0</v>
      </c>
      <c r="DQ92" s="79">
        <f>IF(DP92=0,0,DP92/(DP$8+DP$20)*100)</f>
        <v>0</v>
      </c>
      <c r="DR92" s="78">
        <f t="shared" ref="DR92" si="1242">DR8+DR20+DR24+DR37+DR42+DR44+DR54+DR75+DR82+DR87</f>
        <v>0</v>
      </c>
      <c r="DS92" s="79">
        <f>IF(DR92=0,0,DR92/(DR$8+DR$20)*100)</f>
        <v>0</v>
      </c>
      <c r="DT92" s="78">
        <f t="shared" ref="DT92" si="1243">DT8+DT20+DT24+DT37+DT42+DT44+DT54+DT75+DT82+DT87</f>
        <v>0</v>
      </c>
      <c r="DU92" s="79">
        <f>IF(DT92=0,0,DT92/(DT$8+DT$20)*100)</f>
        <v>0</v>
      </c>
      <c r="DV92" s="78">
        <f t="shared" ref="DV92" si="1244">DV8+DV20+DV24+DV37+DV42+DV44+DV54+DV75+DV82+DV87</f>
        <v>0</v>
      </c>
      <c r="DW92" s="79">
        <f>IF(DV92=0,0,DV92/(DV$8+DV$20)*100)</f>
        <v>0</v>
      </c>
      <c r="DX92" s="78">
        <f t="shared" ref="DX92" si="1245">DX8+DX20+DX24+DX37+DX42+DX44+DX54+DX75+DX82+DX87</f>
        <v>0</v>
      </c>
      <c r="DY92" s="79">
        <f>IF(DX92=0,0,DX92/(DX$8+DX$20)*100)</f>
        <v>0</v>
      </c>
      <c r="DZ92" s="78">
        <f t="shared" ref="DZ92" si="1246">DZ8+DZ20+DZ24+DZ37+DZ42+DZ44+DZ54+DZ75+DZ82+DZ87</f>
        <v>0</v>
      </c>
      <c r="EA92" s="79">
        <f>IF(DZ92=0,0,DZ92/(DZ$8+DZ$20)*100)</f>
        <v>0</v>
      </c>
      <c r="EB92" s="78">
        <f t="shared" ref="EB92" si="1247">EB8+EB20+EB24+EB37+EB42+EB44+EB54+EB75+EB82+EB87</f>
        <v>0</v>
      </c>
      <c r="EC92" s="79">
        <f t="shared" ref="EC92" si="1248">IF(EB92=0,0,EB92/(EB$8+EB$20)*100)</f>
        <v>0</v>
      </c>
      <c r="ED92" s="259"/>
      <c r="EE92" s="104"/>
      <c r="EF92" s="106"/>
      <c r="EG92" s="109"/>
      <c r="EH92" s="107"/>
      <c r="EI92" s="307"/>
      <c r="EJ92" s="279"/>
      <c r="EK92" s="129" t="s">
        <v>38</v>
      </c>
      <c r="EL92" s="129" t="s">
        <v>38</v>
      </c>
      <c r="EM92" s="78">
        <f>EM8+EM20+EM24+EM37+EM42+EM44+EM54+EM75+EM82+EM87</f>
        <v>0</v>
      </c>
      <c r="EN92" s="79">
        <f>IF(EM92=0,0,EM92/(EM$8+EM$20)*100)</f>
        <v>0</v>
      </c>
      <c r="EO92" s="78">
        <f t="shared" ref="EO92" si="1249">EO8+EO20+EO24+EO37+EO42+EO44+EO54+EO75+EO82+EO87</f>
        <v>0</v>
      </c>
      <c r="EP92" s="79">
        <f>IF(EO92=0,0,EO92/(EO$8+EO$20)*100)</f>
        <v>0</v>
      </c>
      <c r="EQ92" s="78">
        <f t="shared" ref="EQ92" si="1250">EQ8+EQ20+EQ24+EQ37+EQ42+EQ44+EQ54+EQ75+EQ82+EQ87</f>
        <v>0</v>
      </c>
      <c r="ER92" s="79">
        <f>IF(EQ92=0,0,EQ92/(EQ$8+EQ$20)*100)</f>
        <v>0</v>
      </c>
      <c r="ES92" s="78">
        <f t="shared" ref="ES92" si="1251">ES8+ES20+ES24+ES37+ES42+ES44+ES54+ES75+ES82+ES87</f>
        <v>0</v>
      </c>
      <c r="ET92" s="79">
        <f>IF(ES92=0,0,ES92/(ES$8+ES$20)*100)</f>
        <v>0</v>
      </c>
      <c r="EU92" s="78">
        <f t="shared" ref="EU92" si="1252">EU8+EU20+EU24+EU37+EU42+EU44+EU54+EU75+EU82+EU87</f>
        <v>0</v>
      </c>
      <c r="EV92" s="79">
        <f>IF(EU92=0,0,EU92/(EU$8+EU$20)*100)</f>
        <v>0</v>
      </c>
      <c r="EW92" s="78">
        <f t="shared" ref="EW92" si="1253">EW8+EW20+EW24+EW37+EW42+EW44+EW54+EW75+EW82+EW87</f>
        <v>0</v>
      </c>
      <c r="EX92" s="79">
        <f>IF(EW92=0,0,EW92/(EW$8+EW$20)*100)</f>
        <v>0</v>
      </c>
      <c r="EY92" s="78">
        <f t="shared" ref="EY92" si="1254">EY8+EY20+EY24+EY37+EY42+EY44+EY54+EY75+EY82+EY87</f>
        <v>0</v>
      </c>
      <c r="EZ92" s="79">
        <f>IF(EY92=0,0,EY92/(EY$8+EY$20)*100)</f>
        <v>0</v>
      </c>
      <c r="FA92" s="78">
        <f t="shared" ref="FA92" si="1255">FA8+FA20+FA24+FA37+FA42+FA44+FA54+FA75+FA82+FA87</f>
        <v>0</v>
      </c>
      <c r="FB92" s="79">
        <f>IF(FA92=0,0,FA92/(FA$8+FA$20)*100)</f>
        <v>0</v>
      </c>
      <c r="FC92" s="78">
        <f t="shared" ref="FC92" si="1256">FC8+FC20+FC24+FC37+FC42+FC44+FC54+FC75+FC82+FC87</f>
        <v>0</v>
      </c>
      <c r="FD92" s="79">
        <f>IF(FC92=0,0,FC92/(FC$8+FC$20)*100)</f>
        <v>0</v>
      </c>
      <c r="FE92" s="78">
        <f t="shared" ref="FE92" si="1257">FE8+FE20+FE24+FE37+FE42+FE44+FE54+FE75+FE82+FE87</f>
        <v>0</v>
      </c>
      <c r="FF92" s="79">
        <f>IF(FE92=0,0,FE92/(FE$8+FE$20)*100)</f>
        <v>0</v>
      </c>
      <c r="FG92" s="78">
        <f t="shared" ref="FG92" si="1258">FG8+FG20+FG24+FG37+FG42+FG44+FG54+FG75+FG82+FG87</f>
        <v>0</v>
      </c>
      <c r="FH92" s="79">
        <f>IF(FG92=0,0,FG92/(FG$8+FG$20)*100)</f>
        <v>0</v>
      </c>
      <c r="FI92" s="78">
        <f t="shared" ref="FI92" si="1259">FI8+FI20+FI24+FI37+FI42+FI44+FI54+FI75+FI82+FI87</f>
        <v>0</v>
      </c>
      <c r="FJ92" s="79">
        <f>IF(FI92=0,0,FI92/(FI$8+FI$20)*100)</f>
        <v>0</v>
      </c>
      <c r="FK92" s="78">
        <f t="shared" ref="FK92" si="1260">FK8+FK20+FK24+FK37+FK42+FK44+FK54+FK75+FK82+FK87</f>
        <v>0</v>
      </c>
      <c r="FL92" s="79">
        <f t="shared" ref="FL92" si="1261">IF(FK92=0,0,FK92/(FK$8+FK$20)*100)</f>
        <v>0</v>
      </c>
      <c r="FM92" s="259"/>
      <c r="FN92" s="104"/>
      <c r="FO92" s="106"/>
      <c r="FP92" s="109"/>
      <c r="FQ92" s="107"/>
      <c r="FR92" s="307"/>
      <c r="FS92" s="279"/>
    </row>
    <row r="93" spans="1:175" x14ac:dyDescent="0.2">
      <c r="A93" s="285"/>
      <c r="B93" s="285"/>
      <c r="C93" s="286"/>
      <c r="D93" s="287"/>
      <c r="E93" s="286"/>
      <c r="F93" s="287"/>
      <c r="G93" s="286"/>
      <c r="H93" s="287"/>
      <c r="I93" s="286"/>
      <c r="J93" s="287"/>
      <c r="K93" s="286"/>
      <c r="L93" s="287"/>
      <c r="M93" s="286"/>
      <c r="N93" s="287"/>
      <c r="O93" s="286"/>
      <c r="P93" s="287"/>
      <c r="Q93" s="286"/>
      <c r="R93" s="287"/>
      <c r="S93" s="286"/>
      <c r="T93" s="287"/>
      <c r="U93" s="286"/>
      <c r="V93" s="287"/>
      <c r="W93" s="286"/>
      <c r="X93" s="287"/>
      <c r="Y93" s="286"/>
      <c r="Z93" s="287"/>
      <c r="AA93" s="286"/>
      <c r="AB93" s="285"/>
      <c r="AC93" s="308"/>
      <c r="AD93" s="309"/>
      <c r="AE93" s="309"/>
      <c r="AF93" s="310"/>
      <c r="AG93" s="310"/>
      <c r="AH93" s="305"/>
      <c r="AI93" s="282"/>
      <c r="AJ93" s="285"/>
      <c r="AK93" s="285"/>
      <c r="AL93" s="286"/>
      <c r="AM93" s="287"/>
      <c r="AN93" s="286"/>
      <c r="AO93" s="287"/>
      <c r="AP93" s="286"/>
      <c r="AQ93" s="287"/>
      <c r="AR93" s="286"/>
      <c r="AS93" s="287"/>
      <c r="AT93" s="286"/>
      <c r="AU93" s="287"/>
      <c r="AV93" s="286"/>
      <c r="AW93" s="287"/>
      <c r="AX93" s="286"/>
      <c r="AY93" s="287"/>
      <c r="AZ93" s="286"/>
      <c r="BA93" s="287"/>
      <c r="BB93" s="286"/>
      <c r="BC93" s="287"/>
      <c r="BD93" s="286"/>
      <c r="BE93" s="287"/>
      <c r="BF93" s="286"/>
      <c r="BG93" s="287"/>
      <c r="BH93" s="286"/>
      <c r="BI93" s="287"/>
      <c r="BJ93" s="286"/>
      <c r="BK93" s="285"/>
      <c r="BL93" s="308"/>
      <c r="BM93" s="309"/>
      <c r="BN93" s="309"/>
      <c r="BO93" s="310"/>
      <c r="BP93" s="310"/>
      <c r="BQ93" s="305"/>
      <c r="BR93" s="282"/>
      <c r="BS93" s="285"/>
      <c r="BT93" s="285"/>
      <c r="BU93" s="286"/>
      <c r="BV93" s="287"/>
      <c r="BW93" s="286"/>
      <c r="BX93" s="287"/>
      <c r="BY93" s="286"/>
      <c r="BZ93" s="287"/>
      <c r="CA93" s="286"/>
      <c r="CB93" s="287"/>
      <c r="CC93" s="286"/>
      <c r="CD93" s="287"/>
      <c r="CE93" s="286"/>
      <c r="CF93" s="287"/>
      <c r="CG93" s="286"/>
      <c r="CH93" s="287"/>
      <c r="CI93" s="286"/>
      <c r="CJ93" s="287"/>
      <c r="CK93" s="286"/>
      <c r="CL93" s="287"/>
      <c r="CM93" s="286"/>
      <c r="CN93" s="287"/>
      <c r="CO93" s="286"/>
      <c r="CP93" s="287"/>
      <c r="CQ93" s="286"/>
      <c r="CR93" s="287"/>
      <c r="CS93" s="286"/>
      <c r="CT93" s="285"/>
      <c r="CU93" s="308"/>
      <c r="CV93" s="309"/>
      <c r="CW93" s="309"/>
      <c r="CX93" s="310"/>
      <c r="CY93" s="310"/>
      <c r="CZ93" s="305"/>
      <c r="DA93" s="282"/>
      <c r="DB93" s="285"/>
      <c r="DC93" s="285"/>
      <c r="DD93" s="286"/>
      <c r="DE93" s="287"/>
      <c r="DF93" s="286"/>
      <c r="DG93" s="287"/>
      <c r="DH93" s="286"/>
      <c r="DI93" s="287"/>
      <c r="DJ93" s="286"/>
      <c r="DK93" s="287"/>
      <c r="DL93" s="286"/>
      <c r="DM93" s="287"/>
      <c r="DN93" s="286"/>
      <c r="DO93" s="287"/>
      <c r="DP93" s="286"/>
      <c r="DQ93" s="287"/>
      <c r="DR93" s="286"/>
      <c r="DS93" s="287"/>
      <c r="DT93" s="286"/>
      <c r="DU93" s="287"/>
      <c r="DV93" s="286"/>
      <c r="DW93" s="287"/>
      <c r="DX93" s="286"/>
      <c r="DY93" s="287"/>
      <c r="DZ93" s="286"/>
      <c r="EA93" s="287"/>
      <c r="EB93" s="286"/>
      <c r="EC93" s="285"/>
      <c r="ED93" s="308"/>
      <c r="EE93" s="309"/>
      <c r="EF93" s="309"/>
      <c r="EG93" s="310"/>
      <c r="EH93" s="310"/>
      <c r="EI93" s="305"/>
      <c r="EJ93" s="282"/>
      <c r="EK93" s="285"/>
      <c r="EL93" s="285"/>
      <c r="EM93" s="286"/>
      <c r="EN93" s="287"/>
      <c r="EO93" s="286"/>
      <c r="EP93" s="287"/>
      <c r="EQ93" s="286"/>
      <c r="ER93" s="287"/>
      <c r="ES93" s="286"/>
      <c r="ET93" s="287"/>
      <c r="EU93" s="286"/>
      <c r="EV93" s="287"/>
      <c r="EW93" s="286"/>
      <c r="EX93" s="287"/>
      <c r="EY93" s="286"/>
      <c r="EZ93" s="287"/>
      <c r="FA93" s="286"/>
      <c r="FB93" s="287"/>
      <c r="FC93" s="286"/>
      <c r="FD93" s="287"/>
      <c r="FE93" s="286"/>
      <c r="FF93" s="287"/>
      <c r="FG93" s="286"/>
      <c r="FH93" s="287"/>
      <c r="FI93" s="286"/>
      <c r="FJ93" s="287"/>
      <c r="FK93" s="286"/>
      <c r="FL93" s="285"/>
      <c r="FM93" s="308"/>
      <c r="FN93" s="309"/>
      <c r="FO93" s="309"/>
      <c r="FP93" s="310"/>
      <c r="FQ93" s="310"/>
      <c r="FR93" s="305"/>
      <c r="FS93" s="282"/>
    </row>
    <row r="94" spans="1:175" x14ac:dyDescent="0.2">
      <c r="A94" s="90" t="s">
        <v>9</v>
      </c>
      <c r="B94" s="90" t="s">
        <v>309</v>
      </c>
      <c r="C94" s="91">
        <f>C8+C20+C24+C37+C42+C44+C54+C75+C82</f>
        <v>0</v>
      </c>
      <c r="D94" s="94">
        <f>Stammdaten!$B$17</f>
        <v>-0.33</v>
      </c>
      <c r="E94" s="91">
        <f t="shared" ref="E94" si="1262">E8+E20+E24+E37+E42+E44+E54+E75+E82</f>
        <v>0</v>
      </c>
      <c r="F94" s="94">
        <f>Stammdaten!$B$17</f>
        <v>-0.33</v>
      </c>
      <c r="G94" s="91">
        <f t="shared" ref="G94" si="1263">G8+G20+G24+G37+G42+G44+G54+G75+G82</f>
        <v>0</v>
      </c>
      <c r="H94" s="94">
        <f>Stammdaten!$B$17</f>
        <v>-0.33</v>
      </c>
      <c r="I94" s="91">
        <f t="shared" ref="I94" si="1264">I8+I20+I24+I37+I42+I44+I54+I75+I82</f>
        <v>0</v>
      </c>
      <c r="J94" s="94">
        <f>Stammdaten!$B$17</f>
        <v>-0.33</v>
      </c>
      <c r="K94" s="91">
        <f t="shared" ref="K94" si="1265">K8+K20+K24+K37+K42+K44+K54+K75+K82</f>
        <v>0</v>
      </c>
      <c r="L94" s="94">
        <f>Stammdaten!$B$17</f>
        <v>-0.33</v>
      </c>
      <c r="M94" s="91">
        <f t="shared" ref="M94" si="1266">M8+M20+M24+M37+M42+M44+M54+M75+M82</f>
        <v>0</v>
      </c>
      <c r="N94" s="94">
        <f>Stammdaten!$B$17</f>
        <v>-0.33</v>
      </c>
      <c r="O94" s="91">
        <f t="shared" ref="O94" si="1267">O8+O20+O24+O37+O42+O44+O54+O75+O82</f>
        <v>0</v>
      </c>
      <c r="P94" s="94">
        <f>Stammdaten!$B$17</f>
        <v>-0.33</v>
      </c>
      <c r="Q94" s="91">
        <f t="shared" ref="Q94" si="1268">Q8+Q20+Q24+Q37+Q42+Q44+Q54+Q75+Q82</f>
        <v>0</v>
      </c>
      <c r="R94" s="94">
        <f>Stammdaten!$B$17</f>
        <v>-0.33</v>
      </c>
      <c r="S94" s="91">
        <f t="shared" ref="S94" si="1269">S8+S20+S24+S37+S42+S44+S54+S75+S82</f>
        <v>0</v>
      </c>
      <c r="T94" s="94">
        <f>Stammdaten!$B$17</f>
        <v>-0.33</v>
      </c>
      <c r="U94" s="91">
        <f t="shared" ref="U94" si="1270">U8+U20+U24+U37+U42+U44+U54+U75+U82</f>
        <v>0</v>
      </c>
      <c r="V94" s="94">
        <f>Stammdaten!$B$17</f>
        <v>-0.33</v>
      </c>
      <c r="W94" s="91">
        <f t="shared" ref="W94" si="1271">W8+W20+W24+W37+W42+W44+W54+W75+W82</f>
        <v>0</v>
      </c>
      <c r="X94" s="94">
        <f>Stammdaten!$B$17</f>
        <v>-0.33</v>
      </c>
      <c r="Y94" s="91">
        <f t="shared" ref="Y94" si="1272">Y8+Y20+Y24+Y37+Y42+Y44+Y54+Y75+Y82</f>
        <v>0</v>
      </c>
      <c r="Z94" s="94">
        <f>Stammdaten!$B$17</f>
        <v>-0.33</v>
      </c>
      <c r="AA94" s="91">
        <f t="shared" ref="AA94" si="1273">AA8+AA20+AA24+AA37+AA42+AA44+AA54+AA75+AA82</f>
        <v>0</v>
      </c>
      <c r="AB94" s="94">
        <f>Stammdaten!$B$17</f>
        <v>-0.33</v>
      </c>
      <c r="AC94" s="311"/>
      <c r="AD94" s="309"/>
      <c r="AE94" s="309"/>
      <c r="AF94" s="310"/>
      <c r="AG94" s="310"/>
      <c r="AH94" s="305"/>
      <c r="AI94" s="282"/>
      <c r="AJ94" s="90" t="s">
        <v>9</v>
      </c>
      <c r="AK94" s="90" t="s">
        <v>309</v>
      </c>
      <c r="AL94" s="91">
        <f>AL8+AL20+AL24+AL37+AL42+AL44+AL54+AL75+AL82</f>
        <v>0</v>
      </c>
      <c r="AM94" s="94">
        <f>Stammdaten!$C$17</f>
        <v>-0.33</v>
      </c>
      <c r="AN94" s="91">
        <f t="shared" ref="AN94" si="1274">AN8+AN20+AN24+AN37+AN42+AN44+AN54+AN75+AN82</f>
        <v>0</v>
      </c>
      <c r="AO94" s="94">
        <f>Stammdaten!$C$17</f>
        <v>-0.33</v>
      </c>
      <c r="AP94" s="91">
        <f t="shared" ref="AP94" si="1275">AP8+AP20+AP24+AP37+AP42+AP44+AP54+AP75+AP82</f>
        <v>0</v>
      </c>
      <c r="AQ94" s="94">
        <f>Stammdaten!$C$17</f>
        <v>-0.33</v>
      </c>
      <c r="AR94" s="91">
        <f t="shared" ref="AR94" si="1276">AR8+AR20+AR24+AR37+AR42+AR44+AR54+AR75+AR82</f>
        <v>0</v>
      </c>
      <c r="AS94" s="94">
        <f>Stammdaten!$C$17</f>
        <v>-0.33</v>
      </c>
      <c r="AT94" s="91">
        <f t="shared" ref="AT94" si="1277">AT8+AT20+AT24+AT37+AT42+AT44+AT54+AT75+AT82</f>
        <v>0</v>
      </c>
      <c r="AU94" s="94">
        <f>Stammdaten!$C$17</f>
        <v>-0.33</v>
      </c>
      <c r="AV94" s="91">
        <f t="shared" ref="AV94" si="1278">AV8+AV20+AV24+AV37+AV42+AV44+AV54+AV75+AV82</f>
        <v>0</v>
      </c>
      <c r="AW94" s="94">
        <f>Stammdaten!$C$17</f>
        <v>-0.33</v>
      </c>
      <c r="AX94" s="91">
        <f t="shared" ref="AX94" si="1279">AX8+AX20+AX24+AX37+AX42+AX44+AX54+AX75+AX82</f>
        <v>0</v>
      </c>
      <c r="AY94" s="94">
        <f>Stammdaten!$C$17</f>
        <v>-0.33</v>
      </c>
      <c r="AZ94" s="91">
        <f t="shared" ref="AZ94" si="1280">AZ8+AZ20+AZ24+AZ37+AZ42+AZ44+AZ54+AZ75+AZ82</f>
        <v>0</v>
      </c>
      <c r="BA94" s="94">
        <f>Stammdaten!$C$17</f>
        <v>-0.33</v>
      </c>
      <c r="BB94" s="91">
        <f t="shared" ref="BB94" si="1281">BB8+BB20+BB24+BB37+BB42+BB44+BB54+BB75+BB82</f>
        <v>0</v>
      </c>
      <c r="BC94" s="94">
        <f>Stammdaten!$C$17</f>
        <v>-0.33</v>
      </c>
      <c r="BD94" s="91">
        <f t="shared" ref="BD94" si="1282">BD8+BD20+BD24+BD37+BD42+BD44+BD54+BD75+BD82</f>
        <v>0</v>
      </c>
      <c r="BE94" s="94">
        <f>Stammdaten!$C$17</f>
        <v>-0.33</v>
      </c>
      <c r="BF94" s="91">
        <f t="shared" ref="BF94" si="1283">BF8+BF20+BF24+BF37+BF42+BF44+BF54+BF75+BF82</f>
        <v>0</v>
      </c>
      <c r="BG94" s="94">
        <f>Stammdaten!$C$17</f>
        <v>-0.33</v>
      </c>
      <c r="BH94" s="91">
        <f t="shared" ref="BH94" si="1284">BH8+BH20+BH24+BH37+BH42+BH44+BH54+BH75+BH82</f>
        <v>0</v>
      </c>
      <c r="BI94" s="94">
        <f>Stammdaten!$C$17</f>
        <v>-0.33</v>
      </c>
      <c r="BJ94" s="91">
        <f t="shared" ref="BJ94" si="1285">BJ8+BJ20+BJ24+BJ37+BJ42+BJ44+BJ54+BJ75+BJ82</f>
        <v>0</v>
      </c>
      <c r="BK94" s="94">
        <f>Stammdaten!$C$17</f>
        <v>-0.33</v>
      </c>
      <c r="BL94" s="311"/>
      <c r="BM94" s="309"/>
      <c r="BN94" s="309"/>
      <c r="BO94" s="310"/>
      <c r="BP94" s="310"/>
      <c r="BQ94" s="305"/>
      <c r="BR94" s="282"/>
      <c r="BS94" s="90" t="s">
        <v>9</v>
      </c>
      <c r="BT94" s="90" t="s">
        <v>309</v>
      </c>
      <c r="BU94" s="91">
        <f>BU8+BU20+BU24+BU37+BU42+BU44+BU54+BU75+BU82</f>
        <v>0</v>
      </c>
      <c r="BV94" s="94">
        <f>Stammdaten!$D$17</f>
        <v>-0.33</v>
      </c>
      <c r="BW94" s="91">
        <f t="shared" ref="BW94" si="1286">BW8+BW20+BW24+BW37+BW42+BW44+BW54+BW75+BW82</f>
        <v>0</v>
      </c>
      <c r="BX94" s="94">
        <f>Stammdaten!$D$17</f>
        <v>-0.33</v>
      </c>
      <c r="BY94" s="91">
        <f t="shared" ref="BY94" si="1287">BY8+BY20+BY24+BY37+BY42+BY44+BY54+BY75+BY82</f>
        <v>0</v>
      </c>
      <c r="BZ94" s="94">
        <f>Stammdaten!$D$17</f>
        <v>-0.33</v>
      </c>
      <c r="CA94" s="91">
        <f t="shared" ref="CA94" si="1288">CA8+CA20+CA24+CA37+CA42+CA44+CA54+CA75+CA82</f>
        <v>0</v>
      </c>
      <c r="CB94" s="94">
        <f>Stammdaten!$D$17</f>
        <v>-0.33</v>
      </c>
      <c r="CC94" s="91">
        <f t="shared" ref="CC94" si="1289">CC8+CC20+CC24+CC37+CC42+CC44+CC54+CC75+CC82</f>
        <v>0</v>
      </c>
      <c r="CD94" s="94">
        <f>Stammdaten!$D$17</f>
        <v>-0.33</v>
      </c>
      <c r="CE94" s="91">
        <f t="shared" ref="CE94" si="1290">CE8+CE20+CE24+CE37+CE42+CE44+CE54+CE75+CE82</f>
        <v>0</v>
      </c>
      <c r="CF94" s="94">
        <f>Stammdaten!$D$17</f>
        <v>-0.33</v>
      </c>
      <c r="CG94" s="91">
        <f t="shared" ref="CG94" si="1291">CG8+CG20+CG24+CG37+CG42+CG44+CG54+CG75+CG82</f>
        <v>0</v>
      </c>
      <c r="CH94" s="94">
        <f>Stammdaten!$D$17</f>
        <v>-0.33</v>
      </c>
      <c r="CI94" s="91">
        <f t="shared" ref="CI94" si="1292">CI8+CI20+CI24+CI37+CI42+CI44+CI54+CI75+CI82</f>
        <v>0</v>
      </c>
      <c r="CJ94" s="94">
        <f>Stammdaten!$D$17</f>
        <v>-0.33</v>
      </c>
      <c r="CK94" s="91">
        <f t="shared" ref="CK94" si="1293">CK8+CK20+CK24+CK37+CK42+CK44+CK54+CK75+CK82</f>
        <v>0</v>
      </c>
      <c r="CL94" s="94">
        <f>Stammdaten!$D$17</f>
        <v>-0.33</v>
      </c>
      <c r="CM94" s="91">
        <f t="shared" ref="CM94" si="1294">CM8+CM20+CM24+CM37+CM42+CM44+CM54+CM75+CM82</f>
        <v>0</v>
      </c>
      <c r="CN94" s="94">
        <f>Stammdaten!$D$17</f>
        <v>-0.33</v>
      </c>
      <c r="CO94" s="91">
        <f t="shared" ref="CO94" si="1295">CO8+CO20+CO24+CO37+CO42+CO44+CO54+CO75+CO82</f>
        <v>0</v>
      </c>
      <c r="CP94" s="94">
        <f>Stammdaten!$D$17</f>
        <v>-0.33</v>
      </c>
      <c r="CQ94" s="91">
        <f t="shared" ref="CQ94" si="1296">CQ8+CQ20+CQ24+CQ37+CQ42+CQ44+CQ54+CQ75+CQ82</f>
        <v>0</v>
      </c>
      <c r="CR94" s="94">
        <f>Stammdaten!$D$17</f>
        <v>-0.33</v>
      </c>
      <c r="CS94" s="91">
        <f t="shared" ref="CS94" si="1297">CS8+CS20+CS24+CS37+CS42+CS44+CS54+CS75+CS82</f>
        <v>0</v>
      </c>
      <c r="CT94" s="94">
        <f>Stammdaten!$D$17</f>
        <v>-0.33</v>
      </c>
      <c r="CU94" s="311"/>
      <c r="CV94" s="309"/>
      <c r="CW94" s="309"/>
      <c r="CX94" s="310"/>
      <c r="CY94" s="310"/>
      <c r="CZ94" s="305"/>
      <c r="DA94" s="282"/>
      <c r="DB94" s="90" t="s">
        <v>9</v>
      </c>
      <c r="DC94" s="90" t="s">
        <v>309</v>
      </c>
      <c r="DD94" s="91">
        <f>DD8+DD20+DD24+DD37+DD42+DD44+DD54+DD75+DD82</f>
        <v>0</v>
      </c>
      <c r="DE94" s="94">
        <f>Stammdaten!$E$17</f>
        <v>-0.33</v>
      </c>
      <c r="DF94" s="91">
        <f t="shared" ref="DF94" si="1298">DF8+DF20+DF24+DF37+DF42+DF44+DF54+DF75+DF82</f>
        <v>0</v>
      </c>
      <c r="DG94" s="94">
        <f>Stammdaten!$E$17</f>
        <v>-0.33</v>
      </c>
      <c r="DH94" s="91">
        <f t="shared" ref="DH94" si="1299">DH8+DH20+DH24+DH37+DH42+DH44+DH54+DH75+DH82</f>
        <v>0</v>
      </c>
      <c r="DI94" s="94">
        <f>Stammdaten!$E$17</f>
        <v>-0.33</v>
      </c>
      <c r="DJ94" s="91">
        <f t="shared" ref="DJ94" si="1300">DJ8+DJ20+DJ24+DJ37+DJ42+DJ44+DJ54+DJ75+DJ82</f>
        <v>0</v>
      </c>
      <c r="DK94" s="94">
        <f>Stammdaten!$E$17</f>
        <v>-0.33</v>
      </c>
      <c r="DL94" s="91">
        <f t="shared" ref="DL94" si="1301">DL8+DL20+DL24+DL37+DL42+DL44+DL54+DL75+DL82</f>
        <v>0</v>
      </c>
      <c r="DM94" s="94">
        <f>Stammdaten!$E$17</f>
        <v>-0.33</v>
      </c>
      <c r="DN94" s="91">
        <f t="shared" ref="DN94" si="1302">DN8+DN20+DN24+DN37+DN42+DN44+DN54+DN75+DN82</f>
        <v>0</v>
      </c>
      <c r="DO94" s="94">
        <f>Stammdaten!$E$17</f>
        <v>-0.33</v>
      </c>
      <c r="DP94" s="91">
        <f t="shared" ref="DP94" si="1303">DP8+DP20+DP24+DP37+DP42+DP44+DP54+DP75+DP82</f>
        <v>0</v>
      </c>
      <c r="DQ94" s="94">
        <f>Stammdaten!$E$17</f>
        <v>-0.33</v>
      </c>
      <c r="DR94" s="91">
        <f t="shared" ref="DR94" si="1304">DR8+DR20+DR24+DR37+DR42+DR44+DR54+DR75+DR82</f>
        <v>0</v>
      </c>
      <c r="DS94" s="94">
        <f>Stammdaten!$E$17</f>
        <v>-0.33</v>
      </c>
      <c r="DT94" s="91">
        <f t="shared" ref="DT94" si="1305">DT8+DT20+DT24+DT37+DT42+DT44+DT54+DT75+DT82</f>
        <v>0</v>
      </c>
      <c r="DU94" s="94">
        <f>Stammdaten!$E$17</f>
        <v>-0.33</v>
      </c>
      <c r="DV94" s="91">
        <f t="shared" ref="DV94" si="1306">DV8+DV20+DV24+DV37+DV42+DV44+DV54+DV75+DV82</f>
        <v>0</v>
      </c>
      <c r="DW94" s="94">
        <f>Stammdaten!$E$17</f>
        <v>-0.33</v>
      </c>
      <c r="DX94" s="91">
        <f t="shared" ref="DX94" si="1307">DX8+DX20+DX24+DX37+DX42+DX44+DX54+DX75+DX82</f>
        <v>0</v>
      </c>
      <c r="DY94" s="94">
        <f>Stammdaten!$E$17</f>
        <v>-0.33</v>
      </c>
      <c r="DZ94" s="91">
        <f t="shared" ref="DZ94" si="1308">DZ8+DZ20+DZ24+DZ37+DZ42+DZ44+DZ54+DZ75+DZ82</f>
        <v>0</v>
      </c>
      <c r="EA94" s="94">
        <f>Stammdaten!$E$17</f>
        <v>-0.33</v>
      </c>
      <c r="EB94" s="91">
        <f t="shared" ref="EB94" si="1309">EB8+EB20+EB24+EB37+EB42+EB44+EB54+EB75+EB82</f>
        <v>0</v>
      </c>
      <c r="EC94" s="94">
        <f>Stammdaten!$E$17</f>
        <v>-0.33</v>
      </c>
      <c r="ED94" s="311"/>
      <c r="EE94" s="309"/>
      <c r="EF94" s="309"/>
      <c r="EG94" s="310"/>
      <c r="EH94" s="310"/>
      <c r="EI94" s="305"/>
      <c r="EJ94" s="282"/>
      <c r="EK94" s="90" t="s">
        <v>9</v>
      </c>
      <c r="EL94" s="90" t="s">
        <v>309</v>
      </c>
      <c r="EM94" s="91">
        <f>EM8+EM20+EM24+EM37+EM42+EM44+EM54+EM75+EM82</f>
        <v>0</v>
      </c>
      <c r="EN94" s="94">
        <f>Stammdaten!$F$17</f>
        <v>-0.33</v>
      </c>
      <c r="EO94" s="91">
        <f t="shared" ref="EO94" si="1310">EO8+EO20+EO24+EO37+EO42+EO44+EO54+EO75+EO82</f>
        <v>0</v>
      </c>
      <c r="EP94" s="94">
        <f>Stammdaten!$F$17</f>
        <v>-0.33</v>
      </c>
      <c r="EQ94" s="91">
        <f t="shared" ref="EQ94" si="1311">EQ8+EQ20+EQ24+EQ37+EQ42+EQ44+EQ54+EQ75+EQ82</f>
        <v>0</v>
      </c>
      <c r="ER94" s="94">
        <f>Stammdaten!$F$17</f>
        <v>-0.33</v>
      </c>
      <c r="ES94" s="91">
        <f t="shared" ref="ES94" si="1312">ES8+ES20+ES24+ES37+ES42+ES44+ES54+ES75+ES82</f>
        <v>0</v>
      </c>
      <c r="ET94" s="94">
        <f>Stammdaten!$F$17</f>
        <v>-0.33</v>
      </c>
      <c r="EU94" s="91">
        <f t="shared" ref="EU94" si="1313">EU8+EU20+EU24+EU37+EU42+EU44+EU54+EU75+EU82</f>
        <v>0</v>
      </c>
      <c r="EV94" s="94">
        <f>Stammdaten!$F$17</f>
        <v>-0.33</v>
      </c>
      <c r="EW94" s="91">
        <f t="shared" ref="EW94" si="1314">EW8+EW20+EW24+EW37+EW42+EW44+EW54+EW75+EW82</f>
        <v>0</v>
      </c>
      <c r="EX94" s="94">
        <f>Stammdaten!$F$17</f>
        <v>-0.33</v>
      </c>
      <c r="EY94" s="91">
        <f t="shared" ref="EY94" si="1315">EY8+EY20+EY24+EY37+EY42+EY44+EY54+EY75+EY82</f>
        <v>0</v>
      </c>
      <c r="EZ94" s="94">
        <f>Stammdaten!$F$17</f>
        <v>-0.33</v>
      </c>
      <c r="FA94" s="91">
        <f t="shared" ref="FA94" si="1316">FA8+FA20+FA24+FA37+FA42+FA44+FA54+FA75+FA82</f>
        <v>0</v>
      </c>
      <c r="FB94" s="94">
        <f>Stammdaten!$F$17</f>
        <v>-0.33</v>
      </c>
      <c r="FC94" s="91">
        <f t="shared" ref="FC94" si="1317">FC8+FC20+FC24+FC37+FC42+FC44+FC54+FC75+FC82</f>
        <v>0</v>
      </c>
      <c r="FD94" s="94">
        <f>Stammdaten!$F$17</f>
        <v>-0.33</v>
      </c>
      <c r="FE94" s="91">
        <f t="shared" ref="FE94" si="1318">FE8+FE20+FE24+FE37+FE42+FE44+FE54+FE75+FE82</f>
        <v>0</v>
      </c>
      <c r="FF94" s="94">
        <f>Stammdaten!$F$17</f>
        <v>-0.33</v>
      </c>
      <c r="FG94" s="91">
        <f t="shared" ref="FG94" si="1319">FG8+FG20+FG24+FG37+FG42+FG44+FG54+FG75+FG82</f>
        <v>0</v>
      </c>
      <c r="FH94" s="94">
        <f>Stammdaten!$F$17</f>
        <v>-0.33</v>
      </c>
      <c r="FI94" s="91">
        <f t="shared" ref="FI94" si="1320">FI8+FI20+FI24+FI37+FI42+FI44+FI54+FI75+FI82</f>
        <v>0</v>
      </c>
      <c r="FJ94" s="94">
        <f>Stammdaten!$F$17</f>
        <v>-0.33</v>
      </c>
      <c r="FK94" s="91">
        <f t="shared" ref="FK94" si="1321">FK8+FK20+FK24+FK37+FK42+FK44+FK54+FK75+FK82</f>
        <v>0</v>
      </c>
      <c r="FL94" s="94">
        <f>Stammdaten!$F$17</f>
        <v>-0.33</v>
      </c>
      <c r="FM94" s="311"/>
      <c r="FN94" s="309"/>
      <c r="FO94" s="309"/>
      <c r="FP94" s="310"/>
      <c r="FQ94" s="310"/>
      <c r="FR94" s="305"/>
      <c r="FS94" s="282"/>
    </row>
    <row r="95" spans="1:175" x14ac:dyDescent="0.2">
      <c r="A95" s="282"/>
      <c r="B95" s="282"/>
      <c r="C95" s="282"/>
      <c r="D95" s="282"/>
      <c r="E95" s="282"/>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300"/>
      <c r="AD95" s="304"/>
      <c r="AE95" s="304"/>
      <c r="AF95" s="304"/>
      <c r="AG95" s="304"/>
      <c r="AH95" s="305"/>
      <c r="AI95" s="282"/>
      <c r="AJ95" s="282"/>
      <c r="AK95" s="282"/>
      <c r="AL95" s="282"/>
      <c r="AM95" s="282"/>
      <c r="AN95" s="282"/>
      <c r="AO95" s="282"/>
      <c r="AP95" s="282"/>
      <c r="AQ95" s="282"/>
      <c r="AR95" s="282"/>
      <c r="AS95" s="282"/>
      <c r="AT95" s="282"/>
      <c r="AU95" s="282"/>
      <c r="AV95" s="282"/>
      <c r="AW95" s="282"/>
      <c r="AX95" s="282"/>
      <c r="AY95" s="282"/>
      <c r="AZ95" s="282"/>
      <c r="BA95" s="282"/>
      <c r="BB95" s="282"/>
      <c r="BC95" s="282"/>
      <c r="BD95" s="282"/>
      <c r="BE95" s="282"/>
      <c r="BF95" s="282"/>
      <c r="BG95" s="282"/>
      <c r="BH95" s="282"/>
      <c r="BI95" s="282"/>
      <c r="BJ95" s="282"/>
      <c r="BK95" s="282"/>
      <c r="BL95" s="300"/>
      <c r="BM95" s="304"/>
      <c r="BN95" s="304"/>
      <c r="BO95" s="304"/>
      <c r="BP95" s="304"/>
      <c r="BQ95" s="305"/>
      <c r="BR95" s="282"/>
      <c r="BS95" s="282"/>
      <c r="BT95" s="282"/>
      <c r="BU95" s="282"/>
      <c r="BV95" s="282"/>
      <c r="BW95" s="282"/>
      <c r="BX95" s="282"/>
      <c r="BY95" s="282"/>
      <c r="BZ95" s="282"/>
      <c r="CA95" s="282"/>
      <c r="CB95" s="282"/>
      <c r="CC95" s="282"/>
      <c r="CD95" s="282"/>
      <c r="CE95" s="282"/>
      <c r="CF95" s="282"/>
      <c r="CG95" s="282"/>
      <c r="CH95" s="282"/>
      <c r="CI95" s="282"/>
      <c r="CJ95" s="282"/>
      <c r="CK95" s="282"/>
      <c r="CL95" s="282"/>
      <c r="CM95" s="282"/>
      <c r="CN95" s="282"/>
      <c r="CO95" s="282"/>
      <c r="CP95" s="282"/>
      <c r="CQ95" s="282"/>
      <c r="CR95" s="282"/>
      <c r="CS95" s="282"/>
      <c r="CT95" s="282"/>
      <c r="CU95" s="300"/>
      <c r="CV95" s="304"/>
      <c r="CW95" s="304"/>
      <c r="CX95" s="304"/>
      <c r="CY95" s="304"/>
      <c r="CZ95" s="305"/>
      <c r="DA95" s="282"/>
      <c r="DB95" s="282"/>
      <c r="DC95" s="282"/>
      <c r="DD95" s="282"/>
      <c r="DE95" s="282"/>
      <c r="DF95" s="282"/>
      <c r="DG95" s="282"/>
      <c r="DH95" s="282"/>
      <c r="DI95" s="282"/>
      <c r="DJ95" s="282"/>
      <c r="DK95" s="282"/>
      <c r="DL95" s="282"/>
      <c r="DM95" s="282"/>
      <c r="DN95" s="282"/>
      <c r="DO95" s="282"/>
      <c r="DP95" s="282"/>
      <c r="DQ95" s="282"/>
      <c r="DR95" s="282"/>
      <c r="DS95" s="282"/>
      <c r="DT95" s="282"/>
      <c r="DU95" s="282"/>
      <c r="DV95" s="282"/>
      <c r="DW95" s="282"/>
      <c r="DX95" s="282"/>
      <c r="DY95" s="282"/>
      <c r="DZ95" s="282"/>
      <c r="EA95" s="282"/>
      <c r="EB95" s="282"/>
      <c r="EC95" s="282"/>
      <c r="ED95" s="300"/>
      <c r="EE95" s="304"/>
      <c r="EF95" s="304"/>
      <c r="EG95" s="304"/>
      <c r="EH95" s="304"/>
      <c r="EI95" s="305"/>
      <c r="EJ95" s="282"/>
      <c r="EK95" s="282"/>
      <c r="EL95" s="282"/>
      <c r="EM95" s="282"/>
      <c r="EN95" s="282"/>
      <c r="EO95" s="282"/>
      <c r="EP95" s="282"/>
      <c r="EQ95" s="282"/>
      <c r="ER95" s="282"/>
      <c r="ES95" s="282"/>
      <c r="ET95" s="282"/>
      <c r="EU95" s="282"/>
      <c r="EV95" s="282"/>
      <c r="EW95" s="282"/>
      <c r="EX95" s="282"/>
      <c r="EY95" s="282"/>
      <c r="EZ95" s="282"/>
      <c r="FA95" s="282"/>
      <c r="FB95" s="282"/>
      <c r="FC95" s="282"/>
      <c r="FD95" s="282"/>
      <c r="FE95" s="282"/>
      <c r="FF95" s="282"/>
      <c r="FG95" s="282"/>
      <c r="FH95" s="282"/>
      <c r="FI95" s="282"/>
      <c r="FJ95" s="282"/>
      <c r="FK95" s="282"/>
      <c r="FL95" s="282"/>
      <c r="FM95" s="300"/>
      <c r="FN95" s="304"/>
      <c r="FO95" s="304"/>
      <c r="FP95" s="304"/>
      <c r="FQ95" s="304"/>
      <c r="FR95" s="305"/>
      <c r="FS95" s="282"/>
    </row>
    <row r="96" spans="1:175" ht="12" x14ac:dyDescent="0.2">
      <c r="B96" s="282"/>
      <c r="C96" s="244" t="s">
        <v>57</v>
      </c>
      <c r="D96" s="349">
        <f>Stammdaten!$B$10</f>
        <v>2021</v>
      </c>
      <c r="E96" s="282"/>
      <c r="F96" s="282"/>
      <c r="G96" s="282"/>
      <c r="H96" s="282"/>
      <c r="I96" s="282"/>
      <c r="J96" s="282"/>
      <c r="K96" s="282"/>
      <c r="L96" s="282"/>
      <c r="M96" s="282"/>
      <c r="N96" s="282"/>
      <c r="O96" s="282"/>
      <c r="P96" s="282"/>
      <c r="Q96" s="282"/>
      <c r="R96" s="282"/>
      <c r="S96" s="282"/>
      <c r="T96" s="282"/>
      <c r="U96" s="282"/>
      <c r="V96" s="282"/>
      <c r="W96" s="282"/>
      <c r="X96" s="282"/>
      <c r="Y96" s="282"/>
      <c r="Z96" s="282"/>
      <c r="AA96" s="244" t="s">
        <v>57</v>
      </c>
      <c r="AB96" s="349">
        <f>Stammdaten!$B$10</f>
        <v>2021</v>
      </c>
      <c r="AC96" s="300"/>
      <c r="AD96" s="304"/>
      <c r="AE96" s="304"/>
      <c r="AF96" s="304"/>
      <c r="AG96" s="304"/>
      <c r="AH96" s="305"/>
      <c r="AI96" s="282"/>
      <c r="AK96" s="282"/>
      <c r="AL96" s="244" t="s">
        <v>57</v>
      </c>
      <c r="AM96" s="349">
        <f>Stammdaten!$C$10</f>
        <v>2022</v>
      </c>
      <c r="AN96" s="282"/>
      <c r="AO96" s="282"/>
      <c r="AP96" s="282"/>
      <c r="AQ96" s="282"/>
      <c r="AR96" s="282"/>
      <c r="AS96" s="282"/>
      <c r="AT96" s="282"/>
      <c r="AU96" s="282"/>
      <c r="AV96" s="282"/>
      <c r="AW96" s="282"/>
      <c r="AX96" s="282"/>
      <c r="AY96" s="282"/>
      <c r="AZ96" s="282"/>
      <c r="BA96" s="282"/>
      <c r="BB96" s="282"/>
      <c r="BC96" s="282"/>
      <c r="BD96" s="282"/>
      <c r="BE96" s="282"/>
      <c r="BF96" s="282"/>
      <c r="BG96" s="282"/>
      <c r="BH96" s="282"/>
      <c r="BI96" s="282"/>
      <c r="BJ96" s="244" t="s">
        <v>57</v>
      </c>
      <c r="BK96" s="349">
        <f>Stammdaten!$C$10</f>
        <v>2022</v>
      </c>
      <c r="BL96" s="300"/>
      <c r="BM96" s="304"/>
      <c r="BN96" s="304"/>
      <c r="BO96" s="304"/>
      <c r="BP96" s="304"/>
      <c r="BQ96" s="305"/>
      <c r="BR96" s="282"/>
      <c r="BT96" s="282"/>
      <c r="BU96" s="244" t="s">
        <v>57</v>
      </c>
      <c r="BV96" s="349">
        <f>Stammdaten!$D$10</f>
        <v>2023</v>
      </c>
      <c r="BW96" s="282"/>
      <c r="BX96" s="282"/>
      <c r="BY96" s="282"/>
      <c r="BZ96" s="282"/>
      <c r="CA96" s="282"/>
      <c r="CB96" s="282"/>
      <c r="CC96" s="282"/>
      <c r="CD96" s="282"/>
      <c r="CE96" s="282"/>
      <c r="CF96" s="282"/>
      <c r="CG96" s="282"/>
      <c r="CH96" s="282"/>
      <c r="CI96" s="282"/>
      <c r="CJ96" s="282"/>
      <c r="CK96" s="282"/>
      <c r="CL96" s="282"/>
      <c r="CM96" s="282"/>
      <c r="CN96" s="282"/>
      <c r="CO96" s="282"/>
      <c r="CP96" s="282"/>
      <c r="CQ96" s="282"/>
      <c r="CR96" s="282"/>
      <c r="CS96" s="244" t="s">
        <v>57</v>
      </c>
      <c r="CT96" s="349">
        <f>Stammdaten!$D$10</f>
        <v>2023</v>
      </c>
      <c r="CU96" s="300"/>
      <c r="CV96" s="304"/>
      <c r="CW96" s="304"/>
      <c r="CX96" s="304"/>
      <c r="CY96" s="304"/>
      <c r="CZ96" s="305"/>
      <c r="DA96" s="282"/>
      <c r="DC96" s="282"/>
      <c r="DD96" s="244" t="s">
        <v>57</v>
      </c>
      <c r="DE96" s="349">
        <f>Stammdaten!$E$10</f>
        <v>2024</v>
      </c>
      <c r="DF96" s="282"/>
      <c r="DG96" s="282"/>
      <c r="DH96" s="282"/>
      <c r="DI96" s="282"/>
      <c r="DJ96" s="282"/>
      <c r="DK96" s="282"/>
      <c r="DL96" s="282"/>
      <c r="DM96" s="282"/>
      <c r="DN96" s="282"/>
      <c r="DO96" s="282"/>
      <c r="DP96" s="282"/>
      <c r="DQ96" s="282"/>
      <c r="DR96" s="282"/>
      <c r="DS96" s="282"/>
      <c r="DT96" s="282"/>
      <c r="DU96" s="282"/>
      <c r="DV96" s="282"/>
      <c r="DW96" s="282"/>
      <c r="DX96" s="282"/>
      <c r="DY96" s="282"/>
      <c r="DZ96" s="282"/>
      <c r="EA96" s="282"/>
      <c r="EB96" s="244" t="s">
        <v>57</v>
      </c>
      <c r="EC96" s="349">
        <f>Stammdaten!$E$10</f>
        <v>2024</v>
      </c>
      <c r="ED96" s="300"/>
      <c r="EE96" s="304"/>
      <c r="EF96" s="304"/>
      <c r="EG96" s="304"/>
      <c r="EH96" s="304"/>
      <c r="EI96" s="305"/>
      <c r="EJ96" s="282"/>
      <c r="EL96" s="282"/>
      <c r="EM96" s="244" t="s">
        <v>57</v>
      </c>
      <c r="EN96" s="349">
        <f>Stammdaten!$F$10</f>
        <v>2025</v>
      </c>
      <c r="EO96" s="282"/>
      <c r="EP96" s="282"/>
      <c r="EQ96" s="282"/>
      <c r="ER96" s="282"/>
      <c r="ES96" s="282"/>
      <c r="ET96" s="282"/>
      <c r="EU96" s="282"/>
      <c r="EV96" s="282"/>
      <c r="EW96" s="282"/>
      <c r="EX96" s="282"/>
      <c r="EY96" s="282"/>
      <c r="EZ96" s="282"/>
      <c r="FA96" s="282"/>
      <c r="FB96" s="282"/>
      <c r="FC96" s="282"/>
      <c r="FD96" s="282"/>
      <c r="FE96" s="282"/>
      <c r="FF96" s="282"/>
      <c r="FG96" s="282"/>
      <c r="FH96" s="282"/>
      <c r="FI96" s="282"/>
      <c r="FJ96" s="282"/>
      <c r="FK96" s="244" t="s">
        <v>57</v>
      </c>
      <c r="FL96" s="349">
        <f>Stammdaten!$F$10</f>
        <v>2025</v>
      </c>
      <c r="FM96" s="300"/>
      <c r="FN96" s="304"/>
      <c r="FO96" s="304"/>
      <c r="FP96" s="304"/>
      <c r="FQ96" s="304"/>
      <c r="FR96" s="305"/>
      <c r="FS96" s="282"/>
    </row>
    <row r="97" spans="1:175" x14ac:dyDescent="0.2">
      <c r="A97" s="329" t="s">
        <v>362</v>
      </c>
      <c r="B97" s="329" t="s">
        <v>362</v>
      </c>
      <c r="C97" s="112" t="str">
        <f>C$5</f>
        <v>Januar</v>
      </c>
      <c r="D97" s="245"/>
      <c r="E97" s="112" t="str">
        <f>E$5</f>
        <v>Februar</v>
      </c>
      <c r="F97" s="245"/>
      <c r="G97" s="112" t="str">
        <f>G$5</f>
        <v>März</v>
      </c>
      <c r="H97" s="245"/>
      <c r="I97" s="112" t="str">
        <f>I$5</f>
        <v>April</v>
      </c>
      <c r="J97" s="245"/>
      <c r="K97" s="112" t="str">
        <f>K$5</f>
        <v>Mai</v>
      </c>
      <c r="L97" s="245"/>
      <c r="M97" s="112" t="str">
        <f>M$5</f>
        <v>Juni</v>
      </c>
      <c r="N97" s="245"/>
      <c r="O97" s="112" t="str">
        <f>O$5</f>
        <v>Juli</v>
      </c>
      <c r="P97" s="245"/>
      <c r="Q97" s="112" t="str">
        <f>Q$5</f>
        <v>August</v>
      </c>
      <c r="R97" s="245"/>
      <c r="S97" s="112" t="str">
        <f>S$5</f>
        <v>September</v>
      </c>
      <c r="T97" s="245"/>
      <c r="U97" s="112" t="str">
        <f>U$5</f>
        <v>Oktober</v>
      </c>
      <c r="V97" s="245"/>
      <c r="W97" s="112" t="str">
        <f>W$5</f>
        <v>November</v>
      </c>
      <c r="X97" s="245"/>
      <c r="Y97" s="112" t="str">
        <f>Y$5</f>
        <v>Dezember</v>
      </c>
      <c r="Z97" s="245"/>
      <c r="AA97" s="246">
        <f>D96</f>
        <v>2021</v>
      </c>
      <c r="AB97" s="245"/>
      <c r="AC97" s="300"/>
      <c r="AD97" s="304"/>
      <c r="AE97" s="304"/>
      <c r="AF97" s="304"/>
      <c r="AG97" s="304"/>
      <c r="AH97" s="305"/>
      <c r="AI97" s="282"/>
      <c r="AJ97" s="115"/>
      <c r="AK97" s="115"/>
      <c r="AL97" s="112" t="str">
        <f>AL$5</f>
        <v>Januar</v>
      </c>
      <c r="AM97" s="245"/>
      <c r="AN97" s="112" t="str">
        <f>AN$5</f>
        <v>Februar</v>
      </c>
      <c r="AO97" s="245"/>
      <c r="AP97" s="112" t="str">
        <f>AP$5</f>
        <v>März</v>
      </c>
      <c r="AQ97" s="245"/>
      <c r="AR97" s="112" t="str">
        <f>AR$5</f>
        <v>April</v>
      </c>
      <c r="AS97" s="245"/>
      <c r="AT97" s="112" t="str">
        <f>AT$5</f>
        <v>Mai</v>
      </c>
      <c r="AU97" s="245"/>
      <c r="AV97" s="112" t="str">
        <f>AV$5</f>
        <v>Juni</v>
      </c>
      <c r="AW97" s="245"/>
      <c r="AX97" s="112" t="str">
        <f>AX$5</f>
        <v>Juli</v>
      </c>
      <c r="AY97" s="245"/>
      <c r="AZ97" s="112" t="str">
        <f>AZ$5</f>
        <v>August</v>
      </c>
      <c r="BA97" s="245"/>
      <c r="BB97" s="112" t="str">
        <f>BB$5</f>
        <v>September</v>
      </c>
      <c r="BC97" s="245"/>
      <c r="BD97" s="112" t="str">
        <f>BD$5</f>
        <v>Oktober</v>
      </c>
      <c r="BE97" s="245"/>
      <c r="BF97" s="112" t="str">
        <f>BF$5</f>
        <v>November</v>
      </c>
      <c r="BG97" s="245"/>
      <c r="BH97" s="112" t="str">
        <f>BH$5</f>
        <v>Dezember</v>
      </c>
      <c r="BI97" s="245"/>
      <c r="BJ97" s="246">
        <f>AM96</f>
        <v>2022</v>
      </c>
      <c r="BK97" s="245"/>
      <c r="BL97" s="300"/>
      <c r="BM97" s="304"/>
      <c r="BN97" s="304"/>
      <c r="BO97" s="304"/>
      <c r="BP97" s="304"/>
      <c r="BQ97" s="305"/>
      <c r="BR97" s="282"/>
      <c r="BS97" s="115"/>
      <c r="BT97" s="115"/>
      <c r="BU97" s="112" t="str">
        <f>BU$5</f>
        <v>Januar</v>
      </c>
      <c r="BV97" s="245"/>
      <c r="BW97" s="112" t="str">
        <f>BW$5</f>
        <v>Februar</v>
      </c>
      <c r="BX97" s="245"/>
      <c r="BY97" s="112" t="str">
        <f>BY$5</f>
        <v>März</v>
      </c>
      <c r="BZ97" s="245"/>
      <c r="CA97" s="112" t="str">
        <f>CA$5</f>
        <v>April</v>
      </c>
      <c r="CB97" s="245"/>
      <c r="CC97" s="112" t="str">
        <f>CC$5</f>
        <v>Mai</v>
      </c>
      <c r="CD97" s="245"/>
      <c r="CE97" s="112" t="str">
        <f>CE$5</f>
        <v>Juni</v>
      </c>
      <c r="CF97" s="245"/>
      <c r="CG97" s="112" t="str">
        <f>CG$5</f>
        <v>Juli</v>
      </c>
      <c r="CH97" s="245"/>
      <c r="CI97" s="112" t="str">
        <f>CI$5</f>
        <v>August</v>
      </c>
      <c r="CJ97" s="245"/>
      <c r="CK97" s="112" t="str">
        <f>CK$5</f>
        <v>September</v>
      </c>
      <c r="CL97" s="245"/>
      <c r="CM97" s="112" t="str">
        <f>CM$5</f>
        <v>Oktober</v>
      </c>
      <c r="CN97" s="245"/>
      <c r="CO97" s="112" t="str">
        <f>CO$5</f>
        <v>November</v>
      </c>
      <c r="CP97" s="245"/>
      <c r="CQ97" s="112" t="str">
        <f>CQ$5</f>
        <v>Dezember</v>
      </c>
      <c r="CR97" s="245"/>
      <c r="CS97" s="246">
        <f>BV96</f>
        <v>2023</v>
      </c>
      <c r="CT97" s="245"/>
      <c r="CU97" s="300"/>
      <c r="CV97" s="304"/>
      <c r="CW97" s="304"/>
      <c r="CX97" s="304"/>
      <c r="CY97" s="304"/>
      <c r="CZ97" s="305"/>
      <c r="DA97" s="282"/>
      <c r="DB97" s="115"/>
      <c r="DC97" s="115"/>
      <c r="DD97" s="112" t="str">
        <f>DD$5</f>
        <v>Januar</v>
      </c>
      <c r="DE97" s="245"/>
      <c r="DF97" s="112" t="str">
        <f>DF$5</f>
        <v>Februar</v>
      </c>
      <c r="DG97" s="245"/>
      <c r="DH97" s="112" t="str">
        <f>DH$5</f>
        <v>März</v>
      </c>
      <c r="DI97" s="245"/>
      <c r="DJ97" s="112" t="str">
        <f>DJ$5</f>
        <v>April</v>
      </c>
      <c r="DK97" s="245"/>
      <c r="DL97" s="112" t="str">
        <f>DL$5</f>
        <v>Mai</v>
      </c>
      <c r="DM97" s="245"/>
      <c r="DN97" s="112" t="str">
        <f>DN$5</f>
        <v>Juni</v>
      </c>
      <c r="DO97" s="245"/>
      <c r="DP97" s="112" t="str">
        <f>DP$5</f>
        <v>Juli</v>
      </c>
      <c r="DQ97" s="245"/>
      <c r="DR97" s="112" t="str">
        <f>DR$5</f>
        <v>August</v>
      </c>
      <c r="DS97" s="245"/>
      <c r="DT97" s="112" t="str">
        <f>DT$5</f>
        <v>September</v>
      </c>
      <c r="DU97" s="245"/>
      <c r="DV97" s="112" t="str">
        <f>DV$5</f>
        <v>Oktober</v>
      </c>
      <c r="DW97" s="245"/>
      <c r="DX97" s="112" t="str">
        <f>DX$5</f>
        <v>November</v>
      </c>
      <c r="DY97" s="245"/>
      <c r="DZ97" s="112" t="str">
        <f>DZ$5</f>
        <v>Dezember</v>
      </c>
      <c r="EA97" s="245"/>
      <c r="EB97" s="246">
        <f>DE96</f>
        <v>2024</v>
      </c>
      <c r="EC97" s="245"/>
      <c r="ED97" s="300"/>
      <c r="EE97" s="304"/>
      <c r="EF97" s="304"/>
      <c r="EG97" s="304"/>
      <c r="EH97" s="304"/>
      <c r="EI97" s="305"/>
      <c r="EJ97" s="282"/>
      <c r="EK97" s="115"/>
      <c r="EL97" s="115"/>
      <c r="EM97" s="112" t="str">
        <f>EM$5</f>
        <v>Januar</v>
      </c>
      <c r="EN97" s="245"/>
      <c r="EO97" s="112" t="str">
        <f>EO$5</f>
        <v>Februar</v>
      </c>
      <c r="EP97" s="245"/>
      <c r="EQ97" s="112" t="str">
        <f>EQ$5</f>
        <v>März</v>
      </c>
      <c r="ER97" s="245"/>
      <c r="ES97" s="112" t="str">
        <f>ES$5</f>
        <v>April</v>
      </c>
      <c r="ET97" s="245"/>
      <c r="EU97" s="112" t="str">
        <f>EU$5</f>
        <v>Mai</v>
      </c>
      <c r="EV97" s="245"/>
      <c r="EW97" s="112" t="str">
        <f>EW$5</f>
        <v>Juni</v>
      </c>
      <c r="EX97" s="245"/>
      <c r="EY97" s="112" t="str">
        <f>EY$5</f>
        <v>Juli</v>
      </c>
      <c r="EZ97" s="245"/>
      <c r="FA97" s="112" t="str">
        <f>FA$5</f>
        <v>August</v>
      </c>
      <c r="FB97" s="245"/>
      <c r="FC97" s="112" t="str">
        <f>FC$5</f>
        <v>September</v>
      </c>
      <c r="FD97" s="245"/>
      <c r="FE97" s="112" t="str">
        <f>FE$5</f>
        <v>Oktober</v>
      </c>
      <c r="FF97" s="245"/>
      <c r="FG97" s="112" t="str">
        <f>FG$5</f>
        <v>November</v>
      </c>
      <c r="FH97" s="245"/>
      <c r="FI97" s="112" t="str">
        <f>FI$5</f>
        <v>Dezember</v>
      </c>
      <c r="FJ97" s="245"/>
      <c r="FK97" s="246">
        <f>EN96</f>
        <v>2025</v>
      </c>
      <c r="FL97" s="245"/>
      <c r="FM97" s="300"/>
      <c r="FN97" s="304"/>
      <c r="FO97" s="304"/>
      <c r="FP97" s="304"/>
      <c r="FQ97" s="304"/>
      <c r="FR97" s="305"/>
      <c r="FS97" s="282"/>
    </row>
    <row r="98" spans="1:175" s="41" customFormat="1" x14ac:dyDescent="0.2">
      <c r="A98" s="116" t="s">
        <v>17</v>
      </c>
      <c r="B98" s="116" t="s">
        <v>310</v>
      </c>
      <c r="C98" s="247" t="str">
        <f>C6</f>
        <v>BUDGET</v>
      </c>
      <c r="D98" s="248"/>
      <c r="E98" s="247" t="str">
        <f>E6</f>
        <v>BUDGET</v>
      </c>
      <c r="F98" s="248"/>
      <c r="G98" s="247" t="str">
        <f>G6</f>
        <v>BUDGET</v>
      </c>
      <c r="H98" s="248"/>
      <c r="I98" s="247" t="str">
        <f>I6</f>
        <v>BUDGET</v>
      </c>
      <c r="J98" s="248"/>
      <c r="K98" s="247" t="str">
        <f>K6</f>
        <v>BUDGET</v>
      </c>
      <c r="L98" s="248"/>
      <c r="M98" s="247" t="str">
        <f>M6</f>
        <v>BUDGET</v>
      </c>
      <c r="N98" s="248"/>
      <c r="O98" s="247" t="str">
        <f>O6</f>
        <v>BUDGET</v>
      </c>
      <c r="P98" s="248"/>
      <c r="Q98" s="247" t="str">
        <f>Q6</f>
        <v>BUDGET</v>
      </c>
      <c r="R98" s="248"/>
      <c r="S98" s="247" t="str">
        <f>S6</f>
        <v>BUDGET</v>
      </c>
      <c r="T98" s="248"/>
      <c r="U98" s="247" t="str">
        <f>U6</f>
        <v>BUDGET</v>
      </c>
      <c r="V98" s="248"/>
      <c r="W98" s="247" t="str">
        <f>W6</f>
        <v>BUDGET</v>
      </c>
      <c r="X98" s="248"/>
      <c r="Y98" s="247" t="str">
        <f>Y6</f>
        <v>BUDGET</v>
      </c>
      <c r="Z98" s="248"/>
      <c r="AA98" s="247" t="str">
        <f>AA6</f>
        <v>BUDGET</v>
      </c>
      <c r="AB98" s="248"/>
      <c r="AC98" s="5" t="s">
        <v>4</v>
      </c>
      <c r="AD98" s="5" t="s">
        <v>4</v>
      </c>
      <c r="AE98" s="5" t="s">
        <v>4</v>
      </c>
      <c r="AF98" s="5" t="s">
        <v>4</v>
      </c>
      <c r="AG98" s="12" t="s">
        <v>4</v>
      </c>
      <c r="AH98" s="5" t="s">
        <v>4</v>
      </c>
      <c r="AI98" s="282"/>
      <c r="AJ98" s="116" t="s">
        <v>17</v>
      </c>
      <c r="AK98" s="116" t="s">
        <v>310</v>
      </c>
      <c r="AL98" s="247" t="str">
        <f>AL6</f>
        <v>BUDGET</v>
      </c>
      <c r="AM98" s="248"/>
      <c r="AN98" s="247" t="str">
        <f>AN6</f>
        <v>BUDGET</v>
      </c>
      <c r="AO98" s="248"/>
      <c r="AP98" s="247" t="str">
        <f>AP6</f>
        <v>BUDGET</v>
      </c>
      <c r="AQ98" s="248"/>
      <c r="AR98" s="247" t="str">
        <f>AR6</f>
        <v>BUDGET</v>
      </c>
      <c r="AS98" s="248"/>
      <c r="AT98" s="247" t="str">
        <f>AT6</f>
        <v>BUDGET</v>
      </c>
      <c r="AU98" s="248"/>
      <c r="AV98" s="247" t="str">
        <f>AV6</f>
        <v>BUDGET</v>
      </c>
      <c r="AW98" s="248"/>
      <c r="AX98" s="247" t="str">
        <f>AX6</f>
        <v>BUDGET</v>
      </c>
      <c r="AY98" s="248"/>
      <c r="AZ98" s="247" t="str">
        <f>AZ6</f>
        <v>BUDGET</v>
      </c>
      <c r="BA98" s="248"/>
      <c r="BB98" s="247" t="str">
        <f>BB6</f>
        <v>BUDGET</v>
      </c>
      <c r="BC98" s="248"/>
      <c r="BD98" s="247" t="str">
        <f>BD6</f>
        <v>BUDGET</v>
      </c>
      <c r="BE98" s="248"/>
      <c r="BF98" s="247" t="str">
        <f>BF6</f>
        <v>BUDGET</v>
      </c>
      <c r="BG98" s="248"/>
      <c r="BH98" s="247" t="str">
        <f>BH6</f>
        <v>BUDGET</v>
      </c>
      <c r="BI98" s="248"/>
      <c r="BJ98" s="247" t="str">
        <f>BJ6</f>
        <v>BUDGET</v>
      </c>
      <c r="BK98" s="248"/>
      <c r="BL98" s="5" t="s">
        <v>4</v>
      </c>
      <c r="BM98" s="5" t="s">
        <v>4</v>
      </c>
      <c r="BN98" s="5" t="s">
        <v>4</v>
      </c>
      <c r="BO98" s="5" t="s">
        <v>4</v>
      </c>
      <c r="BP98" s="12" t="s">
        <v>4</v>
      </c>
      <c r="BQ98" s="5" t="s">
        <v>4</v>
      </c>
      <c r="BR98" s="282"/>
      <c r="BS98" s="116" t="s">
        <v>17</v>
      </c>
      <c r="BT98" s="116" t="s">
        <v>310</v>
      </c>
      <c r="BU98" s="247" t="str">
        <f>BU6</f>
        <v>BUDGET</v>
      </c>
      <c r="BV98" s="248"/>
      <c r="BW98" s="247" t="str">
        <f>BW6</f>
        <v>BUDGET</v>
      </c>
      <c r="BX98" s="248"/>
      <c r="BY98" s="247" t="str">
        <f>BY6</f>
        <v>BUDGET</v>
      </c>
      <c r="BZ98" s="248"/>
      <c r="CA98" s="247" t="str">
        <f>CA6</f>
        <v>BUDGET</v>
      </c>
      <c r="CB98" s="248"/>
      <c r="CC98" s="247" t="str">
        <f>CC6</f>
        <v>BUDGET</v>
      </c>
      <c r="CD98" s="248"/>
      <c r="CE98" s="247" t="str">
        <f>CE6</f>
        <v>BUDGET</v>
      </c>
      <c r="CF98" s="248"/>
      <c r="CG98" s="247" t="str">
        <f>CG6</f>
        <v>BUDGET</v>
      </c>
      <c r="CH98" s="248"/>
      <c r="CI98" s="247" t="str">
        <f>CI6</f>
        <v>BUDGET</v>
      </c>
      <c r="CJ98" s="248"/>
      <c r="CK98" s="247" t="str">
        <f>CK6</f>
        <v>BUDGET</v>
      </c>
      <c r="CL98" s="248"/>
      <c r="CM98" s="247" t="str">
        <f>CM6</f>
        <v>BUDGET</v>
      </c>
      <c r="CN98" s="248"/>
      <c r="CO98" s="247" t="str">
        <f>CO6</f>
        <v>BUDGET</v>
      </c>
      <c r="CP98" s="248"/>
      <c r="CQ98" s="247" t="str">
        <f>CQ6</f>
        <v>BUDGET</v>
      </c>
      <c r="CR98" s="248"/>
      <c r="CS98" s="247" t="str">
        <f>CS6</f>
        <v>BUDGET</v>
      </c>
      <c r="CT98" s="248"/>
      <c r="CU98" s="5" t="s">
        <v>4</v>
      </c>
      <c r="CV98" s="5" t="s">
        <v>4</v>
      </c>
      <c r="CW98" s="5" t="s">
        <v>4</v>
      </c>
      <c r="CX98" s="5" t="s">
        <v>4</v>
      </c>
      <c r="CY98" s="12" t="s">
        <v>4</v>
      </c>
      <c r="CZ98" s="5" t="s">
        <v>4</v>
      </c>
      <c r="DA98" s="282"/>
      <c r="DB98" s="116" t="s">
        <v>17</v>
      </c>
      <c r="DC98" s="116" t="s">
        <v>310</v>
      </c>
      <c r="DD98" s="247" t="str">
        <f>DD6</f>
        <v>BUDGET</v>
      </c>
      <c r="DE98" s="248"/>
      <c r="DF98" s="247" t="str">
        <f>DF6</f>
        <v>BUDGET</v>
      </c>
      <c r="DG98" s="248"/>
      <c r="DH98" s="247" t="str">
        <f>DH6</f>
        <v>BUDGET</v>
      </c>
      <c r="DI98" s="248"/>
      <c r="DJ98" s="247" t="str">
        <f>DJ6</f>
        <v>BUDGET</v>
      </c>
      <c r="DK98" s="248"/>
      <c r="DL98" s="247" t="str">
        <f>DL6</f>
        <v>BUDGET</v>
      </c>
      <c r="DM98" s="248"/>
      <c r="DN98" s="247" t="str">
        <f>DN6</f>
        <v>BUDGET</v>
      </c>
      <c r="DO98" s="248"/>
      <c r="DP98" s="247" t="str">
        <f>DP6</f>
        <v>BUDGET</v>
      </c>
      <c r="DQ98" s="248"/>
      <c r="DR98" s="247" t="str">
        <f>DR6</f>
        <v>BUDGET</v>
      </c>
      <c r="DS98" s="248"/>
      <c r="DT98" s="247" t="str">
        <f>DT6</f>
        <v>BUDGET</v>
      </c>
      <c r="DU98" s="248"/>
      <c r="DV98" s="247" t="str">
        <f>DV6</f>
        <v>BUDGET</v>
      </c>
      <c r="DW98" s="248"/>
      <c r="DX98" s="247" t="str">
        <f>DX6</f>
        <v>BUDGET</v>
      </c>
      <c r="DY98" s="248"/>
      <c r="DZ98" s="247" t="str">
        <f>DZ6</f>
        <v>BUDGET</v>
      </c>
      <c r="EA98" s="248"/>
      <c r="EB98" s="247" t="str">
        <f>EB6</f>
        <v>BUDGET</v>
      </c>
      <c r="EC98" s="248"/>
      <c r="ED98" s="5" t="s">
        <v>4</v>
      </c>
      <c r="EE98" s="5" t="s">
        <v>4</v>
      </c>
      <c r="EF98" s="5" t="s">
        <v>4</v>
      </c>
      <c r="EG98" s="5" t="s">
        <v>4</v>
      </c>
      <c r="EH98" s="12" t="s">
        <v>4</v>
      </c>
      <c r="EI98" s="5" t="s">
        <v>4</v>
      </c>
      <c r="EJ98" s="282"/>
      <c r="EK98" s="116" t="s">
        <v>17</v>
      </c>
      <c r="EL98" s="116" t="s">
        <v>310</v>
      </c>
      <c r="EM98" s="247" t="str">
        <f>EM6</f>
        <v>BUDGET</v>
      </c>
      <c r="EN98" s="248"/>
      <c r="EO98" s="247" t="str">
        <f>EO6</f>
        <v>BUDGET</v>
      </c>
      <c r="EP98" s="248"/>
      <c r="EQ98" s="247" t="str">
        <f>EQ6</f>
        <v>BUDGET</v>
      </c>
      <c r="ER98" s="248"/>
      <c r="ES98" s="247" t="str">
        <f>ES6</f>
        <v>BUDGET</v>
      </c>
      <c r="ET98" s="248"/>
      <c r="EU98" s="247" t="str">
        <f>EU6</f>
        <v>BUDGET</v>
      </c>
      <c r="EV98" s="248"/>
      <c r="EW98" s="247" t="str">
        <f>EW6</f>
        <v>BUDGET</v>
      </c>
      <c r="EX98" s="248"/>
      <c r="EY98" s="247" t="str">
        <f>EY6</f>
        <v>BUDGET</v>
      </c>
      <c r="EZ98" s="248"/>
      <c r="FA98" s="247" t="str">
        <f>FA6</f>
        <v>BUDGET</v>
      </c>
      <c r="FB98" s="248"/>
      <c r="FC98" s="247" t="str">
        <f>FC6</f>
        <v>BUDGET</v>
      </c>
      <c r="FD98" s="248"/>
      <c r="FE98" s="247" t="str">
        <f>FE6</f>
        <v>BUDGET</v>
      </c>
      <c r="FF98" s="248"/>
      <c r="FG98" s="247" t="str">
        <f>FG6</f>
        <v>BUDGET</v>
      </c>
      <c r="FH98" s="248"/>
      <c r="FI98" s="247" t="str">
        <f>FI6</f>
        <v>BUDGET</v>
      </c>
      <c r="FJ98" s="248"/>
      <c r="FK98" s="247" t="str">
        <f>FK6</f>
        <v>BUDGET</v>
      </c>
      <c r="FL98" s="248"/>
      <c r="FM98" s="5" t="s">
        <v>4</v>
      </c>
      <c r="FN98" s="5" t="s">
        <v>4</v>
      </c>
      <c r="FO98" s="5" t="s">
        <v>4</v>
      </c>
      <c r="FP98" s="5" t="s">
        <v>4</v>
      </c>
      <c r="FQ98" s="12" t="s">
        <v>4</v>
      </c>
      <c r="FR98" s="5" t="s">
        <v>4</v>
      </c>
      <c r="FS98" s="282"/>
    </row>
    <row r="99" spans="1:175" s="47" customFormat="1" x14ac:dyDescent="0.2">
      <c r="A99" s="117" t="str">
        <f>A7</f>
        <v>T€</v>
      </c>
      <c r="B99" s="117" t="str">
        <f>A7</f>
        <v>T€</v>
      </c>
      <c r="C99" s="43" t="str">
        <f>$A$7</f>
        <v>T€</v>
      </c>
      <c r="D99" s="44" t="s">
        <v>0</v>
      </c>
      <c r="E99" s="45" t="str">
        <f>$A$7</f>
        <v>T€</v>
      </c>
      <c r="F99" s="44" t="s">
        <v>0</v>
      </c>
      <c r="G99" s="43" t="str">
        <f>$A$7</f>
        <v>T€</v>
      </c>
      <c r="H99" s="44" t="s">
        <v>0</v>
      </c>
      <c r="I99" s="43" t="str">
        <f>$A$7</f>
        <v>T€</v>
      </c>
      <c r="J99" s="44" t="s">
        <v>0</v>
      </c>
      <c r="K99" s="43" t="str">
        <f>$A$7</f>
        <v>T€</v>
      </c>
      <c r="L99" s="44" t="s">
        <v>0</v>
      </c>
      <c r="M99" s="43" t="str">
        <f>$A$7</f>
        <v>T€</v>
      </c>
      <c r="N99" s="44" t="s">
        <v>0</v>
      </c>
      <c r="O99" s="43" t="str">
        <f>$A$7</f>
        <v>T€</v>
      </c>
      <c r="P99" s="44" t="s">
        <v>0</v>
      </c>
      <c r="Q99" s="43" t="str">
        <f>$A$7</f>
        <v>T€</v>
      </c>
      <c r="R99" s="44" t="s">
        <v>0</v>
      </c>
      <c r="S99" s="43" t="str">
        <f>$A$7</f>
        <v>T€</v>
      </c>
      <c r="T99" s="44" t="s">
        <v>0</v>
      </c>
      <c r="U99" s="43" t="str">
        <f>$A$7</f>
        <v>T€</v>
      </c>
      <c r="V99" s="44" t="s">
        <v>0</v>
      </c>
      <c r="W99" s="43" t="str">
        <f>$A$7</f>
        <v>T€</v>
      </c>
      <c r="X99" s="44" t="s">
        <v>0</v>
      </c>
      <c r="Y99" s="43" t="str">
        <f>$A$7</f>
        <v>T€</v>
      </c>
      <c r="Z99" s="44" t="s">
        <v>0</v>
      </c>
      <c r="AA99" s="43" t="str">
        <f>$A$99</f>
        <v>T€</v>
      </c>
      <c r="AB99" s="44" t="s">
        <v>0</v>
      </c>
      <c r="AC99" s="249"/>
      <c r="AD99" s="16"/>
      <c r="AE99" s="18"/>
      <c r="AF99" s="19"/>
      <c r="AG99" s="18"/>
      <c r="AH99" s="24"/>
      <c r="AI99" s="282"/>
      <c r="AJ99" s="117" t="str">
        <f>AJ7</f>
        <v>T€</v>
      </c>
      <c r="AK99" s="117" t="str">
        <f>AJ7</f>
        <v>T€</v>
      </c>
      <c r="AL99" s="43" t="str">
        <f>$A$7</f>
        <v>T€</v>
      </c>
      <c r="AM99" s="44" t="s">
        <v>0</v>
      </c>
      <c r="AN99" s="45" t="str">
        <f>$A$7</f>
        <v>T€</v>
      </c>
      <c r="AO99" s="44" t="s">
        <v>0</v>
      </c>
      <c r="AP99" s="43" t="str">
        <f>$A$7</f>
        <v>T€</v>
      </c>
      <c r="AQ99" s="44" t="s">
        <v>0</v>
      </c>
      <c r="AR99" s="43" t="str">
        <f>$A$7</f>
        <v>T€</v>
      </c>
      <c r="AS99" s="44" t="s">
        <v>0</v>
      </c>
      <c r="AT99" s="43" t="str">
        <f>$A$7</f>
        <v>T€</v>
      </c>
      <c r="AU99" s="44" t="s">
        <v>0</v>
      </c>
      <c r="AV99" s="43" t="str">
        <f>$A$7</f>
        <v>T€</v>
      </c>
      <c r="AW99" s="44" t="s">
        <v>0</v>
      </c>
      <c r="AX99" s="43" t="str">
        <f>$A$7</f>
        <v>T€</v>
      </c>
      <c r="AY99" s="44" t="s">
        <v>0</v>
      </c>
      <c r="AZ99" s="43" t="str">
        <f>$A$7</f>
        <v>T€</v>
      </c>
      <c r="BA99" s="44" t="s">
        <v>0</v>
      </c>
      <c r="BB99" s="43" t="str">
        <f>$A$7</f>
        <v>T€</v>
      </c>
      <c r="BC99" s="44" t="s">
        <v>0</v>
      </c>
      <c r="BD99" s="43" t="str">
        <f>$A$7</f>
        <v>T€</v>
      </c>
      <c r="BE99" s="44" t="s">
        <v>0</v>
      </c>
      <c r="BF99" s="43" t="str">
        <f>$A$7</f>
        <v>T€</v>
      </c>
      <c r="BG99" s="44" t="s">
        <v>0</v>
      </c>
      <c r="BH99" s="43" t="str">
        <f>$A$7</f>
        <v>T€</v>
      </c>
      <c r="BI99" s="44" t="s">
        <v>0</v>
      </c>
      <c r="BJ99" s="43" t="str">
        <f>$A$99</f>
        <v>T€</v>
      </c>
      <c r="BK99" s="44" t="s">
        <v>0</v>
      </c>
      <c r="BL99" s="249"/>
      <c r="BM99" s="16"/>
      <c r="BN99" s="18"/>
      <c r="BO99" s="19"/>
      <c r="BP99" s="18"/>
      <c r="BQ99" s="24"/>
      <c r="BR99" s="282"/>
      <c r="BS99" s="117" t="str">
        <f>BS7</f>
        <v>T€</v>
      </c>
      <c r="BT99" s="117" t="str">
        <f>BS7</f>
        <v>T€</v>
      </c>
      <c r="BU99" s="43" t="str">
        <f>$A$7</f>
        <v>T€</v>
      </c>
      <c r="BV99" s="44" t="s">
        <v>0</v>
      </c>
      <c r="BW99" s="45" t="str">
        <f>$A$7</f>
        <v>T€</v>
      </c>
      <c r="BX99" s="44" t="s">
        <v>0</v>
      </c>
      <c r="BY99" s="43" t="str">
        <f>$A$7</f>
        <v>T€</v>
      </c>
      <c r="BZ99" s="44" t="s">
        <v>0</v>
      </c>
      <c r="CA99" s="43" t="str">
        <f>$A$7</f>
        <v>T€</v>
      </c>
      <c r="CB99" s="44" t="s">
        <v>0</v>
      </c>
      <c r="CC99" s="43" t="str">
        <f>$A$7</f>
        <v>T€</v>
      </c>
      <c r="CD99" s="44" t="s">
        <v>0</v>
      </c>
      <c r="CE99" s="43" t="str">
        <f>$A$7</f>
        <v>T€</v>
      </c>
      <c r="CF99" s="44" t="s">
        <v>0</v>
      </c>
      <c r="CG99" s="43" t="str">
        <f>$A$7</f>
        <v>T€</v>
      </c>
      <c r="CH99" s="44" t="s">
        <v>0</v>
      </c>
      <c r="CI99" s="43" t="str">
        <f>$A$7</f>
        <v>T€</v>
      </c>
      <c r="CJ99" s="44" t="s">
        <v>0</v>
      </c>
      <c r="CK99" s="43" t="str">
        <f>$A$7</f>
        <v>T€</v>
      </c>
      <c r="CL99" s="44" t="s">
        <v>0</v>
      </c>
      <c r="CM99" s="43" t="str">
        <f>$A$7</f>
        <v>T€</v>
      </c>
      <c r="CN99" s="44" t="s">
        <v>0</v>
      </c>
      <c r="CO99" s="43" t="str">
        <f>$A$7</f>
        <v>T€</v>
      </c>
      <c r="CP99" s="44" t="s">
        <v>0</v>
      </c>
      <c r="CQ99" s="43" t="str">
        <f>$A$7</f>
        <v>T€</v>
      </c>
      <c r="CR99" s="44" t="s">
        <v>0</v>
      </c>
      <c r="CS99" s="43" t="str">
        <f>$A$99</f>
        <v>T€</v>
      </c>
      <c r="CT99" s="44" t="s">
        <v>0</v>
      </c>
      <c r="CU99" s="249"/>
      <c r="CV99" s="16"/>
      <c r="CW99" s="18"/>
      <c r="CX99" s="19"/>
      <c r="CY99" s="18"/>
      <c r="CZ99" s="24"/>
      <c r="DA99" s="282"/>
      <c r="DB99" s="117" t="str">
        <f>DB7</f>
        <v>T€</v>
      </c>
      <c r="DC99" s="117" t="str">
        <f>DB7</f>
        <v>T€</v>
      </c>
      <c r="DD99" s="43" t="str">
        <f>$A$7</f>
        <v>T€</v>
      </c>
      <c r="DE99" s="44" t="s">
        <v>0</v>
      </c>
      <c r="DF99" s="45" t="str">
        <f>$A$7</f>
        <v>T€</v>
      </c>
      <c r="DG99" s="44" t="s">
        <v>0</v>
      </c>
      <c r="DH99" s="43" t="str">
        <f>$A$7</f>
        <v>T€</v>
      </c>
      <c r="DI99" s="44" t="s">
        <v>0</v>
      </c>
      <c r="DJ99" s="43" t="str">
        <f>$A$7</f>
        <v>T€</v>
      </c>
      <c r="DK99" s="44" t="s">
        <v>0</v>
      </c>
      <c r="DL99" s="43" t="str">
        <f>$A$7</f>
        <v>T€</v>
      </c>
      <c r="DM99" s="44" t="s">
        <v>0</v>
      </c>
      <c r="DN99" s="43" t="str">
        <f>$A$7</f>
        <v>T€</v>
      </c>
      <c r="DO99" s="44" t="s">
        <v>0</v>
      </c>
      <c r="DP99" s="43" t="str">
        <f>$A$7</f>
        <v>T€</v>
      </c>
      <c r="DQ99" s="44" t="s">
        <v>0</v>
      </c>
      <c r="DR99" s="43" t="str">
        <f>$A$7</f>
        <v>T€</v>
      </c>
      <c r="DS99" s="44" t="s">
        <v>0</v>
      </c>
      <c r="DT99" s="43" t="str">
        <f>$A$7</f>
        <v>T€</v>
      </c>
      <c r="DU99" s="44" t="s">
        <v>0</v>
      </c>
      <c r="DV99" s="43" t="str">
        <f>$A$7</f>
        <v>T€</v>
      </c>
      <c r="DW99" s="44" t="s">
        <v>0</v>
      </c>
      <c r="DX99" s="43" t="str">
        <f>$A$7</f>
        <v>T€</v>
      </c>
      <c r="DY99" s="44" t="s">
        <v>0</v>
      </c>
      <c r="DZ99" s="43" t="str">
        <f>$A$7</f>
        <v>T€</v>
      </c>
      <c r="EA99" s="44" t="s">
        <v>0</v>
      </c>
      <c r="EB99" s="43" t="str">
        <f>$A$99</f>
        <v>T€</v>
      </c>
      <c r="EC99" s="44" t="s">
        <v>0</v>
      </c>
      <c r="ED99" s="249"/>
      <c r="EE99" s="16"/>
      <c r="EF99" s="18"/>
      <c r="EG99" s="19"/>
      <c r="EH99" s="18"/>
      <c r="EI99" s="24"/>
      <c r="EJ99" s="282"/>
      <c r="EK99" s="117" t="str">
        <f>EK7</f>
        <v>T€</v>
      </c>
      <c r="EL99" s="117" t="str">
        <f>EK7</f>
        <v>T€</v>
      </c>
      <c r="EM99" s="43" t="str">
        <f>$A$7</f>
        <v>T€</v>
      </c>
      <c r="EN99" s="44" t="s">
        <v>0</v>
      </c>
      <c r="EO99" s="45" t="str">
        <f>$A$7</f>
        <v>T€</v>
      </c>
      <c r="EP99" s="44" t="s">
        <v>0</v>
      </c>
      <c r="EQ99" s="43" t="str">
        <f>$A$7</f>
        <v>T€</v>
      </c>
      <c r="ER99" s="44" t="s">
        <v>0</v>
      </c>
      <c r="ES99" s="43" t="str">
        <f>$A$7</f>
        <v>T€</v>
      </c>
      <c r="ET99" s="44" t="s">
        <v>0</v>
      </c>
      <c r="EU99" s="43" t="str">
        <f>$A$7</f>
        <v>T€</v>
      </c>
      <c r="EV99" s="44" t="s">
        <v>0</v>
      </c>
      <c r="EW99" s="43" t="str">
        <f>$A$7</f>
        <v>T€</v>
      </c>
      <c r="EX99" s="44" t="s">
        <v>0</v>
      </c>
      <c r="EY99" s="43" t="str">
        <f>$A$7</f>
        <v>T€</v>
      </c>
      <c r="EZ99" s="44" t="s">
        <v>0</v>
      </c>
      <c r="FA99" s="43" t="str">
        <f>$A$7</f>
        <v>T€</v>
      </c>
      <c r="FB99" s="44" t="s">
        <v>0</v>
      </c>
      <c r="FC99" s="43" t="str">
        <f>$A$7</f>
        <v>T€</v>
      </c>
      <c r="FD99" s="44" t="s">
        <v>0</v>
      </c>
      <c r="FE99" s="43" t="str">
        <f>$A$7</f>
        <v>T€</v>
      </c>
      <c r="FF99" s="44" t="s">
        <v>0</v>
      </c>
      <c r="FG99" s="43" t="str">
        <f>$A$7</f>
        <v>T€</v>
      </c>
      <c r="FH99" s="44" t="s">
        <v>0</v>
      </c>
      <c r="FI99" s="43" t="str">
        <f>$A$7</f>
        <v>T€</v>
      </c>
      <c r="FJ99" s="44" t="s">
        <v>0</v>
      </c>
      <c r="FK99" s="43" t="str">
        <f>$A$99</f>
        <v>T€</v>
      </c>
      <c r="FL99" s="44" t="s">
        <v>0</v>
      </c>
      <c r="FM99" s="249"/>
      <c r="FN99" s="16"/>
      <c r="FO99" s="18"/>
      <c r="FP99" s="19"/>
      <c r="FQ99" s="18"/>
      <c r="FR99" s="24"/>
      <c r="FS99" s="282"/>
    </row>
    <row r="100" spans="1:175" s="28" customFormat="1" collapsed="1" x14ac:dyDescent="0.2">
      <c r="A100" s="56" t="s">
        <v>18</v>
      </c>
      <c r="B100" s="56" t="s">
        <v>311</v>
      </c>
      <c r="C100" s="58">
        <f>SUM(C101:C105)</f>
        <v>0</v>
      </c>
      <c r="D100" s="52">
        <f>IF(C100=0,0,C100/C$149*100)</f>
        <v>0</v>
      </c>
      <c r="E100" s="58">
        <f>SUM(E101:E105)</f>
        <v>0</v>
      </c>
      <c r="F100" s="52">
        <f>IF(E100=0,0,E100/E$149*100)</f>
        <v>0</v>
      </c>
      <c r="G100" s="58">
        <f>SUM(G101:G105)</f>
        <v>0</v>
      </c>
      <c r="H100" s="52">
        <f>IF(G100=0,0,G100/G$149*100)</f>
        <v>0</v>
      </c>
      <c r="I100" s="58">
        <f>SUM(I101:I105)</f>
        <v>0</v>
      </c>
      <c r="J100" s="52">
        <f>IF(I100=0,0,I100/I$149*100)</f>
        <v>0</v>
      </c>
      <c r="K100" s="58">
        <f>SUM(K101:K105)</f>
        <v>0</v>
      </c>
      <c r="L100" s="52">
        <f>IF(K100=0,0,K100/K$149*100)</f>
        <v>0</v>
      </c>
      <c r="M100" s="58">
        <f>SUM(M101:M105)</f>
        <v>0</v>
      </c>
      <c r="N100" s="52">
        <f>IF(M100=0,0,M100/M$149*100)</f>
        <v>0</v>
      </c>
      <c r="O100" s="58">
        <f>SUM(O101:O105)</f>
        <v>0</v>
      </c>
      <c r="P100" s="52">
        <f>IF(O100=0,0,O100/O$149*100)</f>
        <v>0</v>
      </c>
      <c r="Q100" s="58">
        <f>SUM(Q101:Q105)</f>
        <v>0</v>
      </c>
      <c r="R100" s="52">
        <f>IF(Q100=0,0,Q100/Q$149*100)</f>
        <v>0</v>
      </c>
      <c r="S100" s="58">
        <f>SUM(S101:S105)</f>
        <v>0</v>
      </c>
      <c r="T100" s="52">
        <f>IF(S100=0,0,S100/S$149*100)</f>
        <v>0</v>
      </c>
      <c r="U100" s="58">
        <f>SUM(U101:U105)</f>
        <v>0</v>
      </c>
      <c r="V100" s="52">
        <f>IF(U100=0,0,U100/U$149*100)</f>
        <v>0</v>
      </c>
      <c r="W100" s="58">
        <f>SUM(W101:W105)</f>
        <v>0</v>
      </c>
      <c r="X100" s="52">
        <f>IF(W100=0,0,W100/W$149*100)</f>
        <v>0</v>
      </c>
      <c r="Y100" s="58">
        <f>SUM(Y101:Y105)</f>
        <v>0</v>
      </c>
      <c r="Z100" s="52">
        <f>IF(Y100=0,0,Y100/Y$149*100)</f>
        <v>0</v>
      </c>
      <c r="AA100" s="58">
        <f t="shared" ref="AA100:AA107" si="1322">Y100</f>
        <v>0</v>
      </c>
      <c r="AB100" s="52">
        <f>IF(AA100=0,0,AA100/AA$149*100)</f>
        <v>0</v>
      </c>
      <c r="AC100" s="251"/>
      <c r="AD100" s="6"/>
      <c r="AE100" s="14"/>
      <c r="AF100" s="6"/>
      <c r="AG100" s="14"/>
      <c r="AH100" s="22"/>
      <c r="AI100" s="282"/>
      <c r="AJ100" s="56" t="s">
        <v>18</v>
      </c>
      <c r="AK100" s="56" t="s">
        <v>311</v>
      </c>
      <c r="AL100" s="58">
        <f>SUM(AL101:AL105)</f>
        <v>0</v>
      </c>
      <c r="AM100" s="52">
        <f>IF(AL100=0,0,AL100/AL$149*100)</f>
        <v>0</v>
      </c>
      <c r="AN100" s="58">
        <f>SUM(AN101:AN105)</f>
        <v>0</v>
      </c>
      <c r="AO100" s="52">
        <f>IF(AN100=0,0,AN100/AN$149*100)</f>
        <v>0</v>
      </c>
      <c r="AP100" s="58">
        <f>SUM(AP101:AP105)</f>
        <v>0</v>
      </c>
      <c r="AQ100" s="52">
        <f>IF(AP100=0,0,AP100/AP$149*100)</f>
        <v>0</v>
      </c>
      <c r="AR100" s="58">
        <f>SUM(AR101:AR105)</f>
        <v>0</v>
      </c>
      <c r="AS100" s="52">
        <f>IF(AR100=0,0,AR100/AR$149*100)</f>
        <v>0</v>
      </c>
      <c r="AT100" s="58">
        <f>SUM(AT101:AT105)</f>
        <v>0</v>
      </c>
      <c r="AU100" s="52">
        <f>IF(AT100=0,0,AT100/AT$149*100)</f>
        <v>0</v>
      </c>
      <c r="AV100" s="58">
        <f>SUM(AV101:AV105)</f>
        <v>0</v>
      </c>
      <c r="AW100" s="52">
        <f>IF(AV100=0,0,AV100/AV$149*100)</f>
        <v>0</v>
      </c>
      <c r="AX100" s="58">
        <f>SUM(AX101:AX105)</f>
        <v>0</v>
      </c>
      <c r="AY100" s="52">
        <f>IF(AX100=0,0,AX100/AX$149*100)</f>
        <v>0</v>
      </c>
      <c r="AZ100" s="58">
        <f>SUM(AZ101:AZ105)</f>
        <v>0</v>
      </c>
      <c r="BA100" s="52">
        <f>IF(AZ100=0,0,AZ100/AZ$149*100)</f>
        <v>0</v>
      </c>
      <c r="BB100" s="58">
        <f>SUM(BB101:BB105)</f>
        <v>0</v>
      </c>
      <c r="BC100" s="52">
        <f>IF(BB100=0,0,BB100/BB$149*100)</f>
        <v>0</v>
      </c>
      <c r="BD100" s="58">
        <f>SUM(BD101:BD105)</f>
        <v>0</v>
      </c>
      <c r="BE100" s="52">
        <f>IF(BD100=0,0,BD100/BD$149*100)</f>
        <v>0</v>
      </c>
      <c r="BF100" s="58">
        <f>SUM(BF101:BF105)</f>
        <v>0</v>
      </c>
      <c r="BG100" s="52">
        <f>IF(BF100=0,0,BF100/BF$149*100)</f>
        <v>0</v>
      </c>
      <c r="BH100" s="58">
        <f>SUM(BH101:BH105)</f>
        <v>0</v>
      </c>
      <c r="BI100" s="52">
        <f>IF(BH100=0,0,BH100/BH$149*100)</f>
        <v>0</v>
      </c>
      <c r="BJ100" s="58">
        <f t="shared" ref="BJ100:BJ105" si="1323">BH100</f>
        <v>0</v>
      </c>
      <c r="BK100" s="52">
        <f>IF(BJ100=0,0,BJ100/BJ$149*100)</f>
        <v>0</v>
      </c>
      <c r="BL100" s="251"/>
      <c r="BM100" s="6"/>
      <c r="BN100" s="14"/>
      <c r="BO100" s="6"/>
      <c r="BP100" s="14"/>
      <c r="BQ100" s="22"/>
      <c r="BR100" s="282"/>
      <c r="BS100" s="56" t="s">
        <v>18</v>
      </c>
      <c r="BT100" s="56" t="s">
        <v>311</v>
      </c>
      <c r="BU100" s="58">
        <f>SUM(BU101:BU105)</f>
        <v>0</v>
      </c>
      <c r="BV100" s="52">
        <f>IF(BU100=0,0,BU100/BU$149*100)</f>
        <v>0</v>
      </c>
      <c r="BW100" s="58">
        <f>SUM(BW101:BW105)</f>
        <v>0</v>
      </c>
      <c r="BX100" s="52">
        <f>IF(BW100=0,0,BW100/BW$149*100)</f>
        <v>0</v>
      </c>
      <c r="BY100" s="58">
        <f>SUM(BY101:BY105)</f>
        <v>0</v>
      </c>
      <c r="BZ100" s="52">
        <f>IF(BY100=0,0,BY100/BY$149*100)</f>
        <v>0</v>
      </c>
      <c r="CA100" s="58">
        <f>SUM(CA101:CA105)</f>
        <v>0</v>
      </c>
      <c r="CB100" s="52">
        <f>IF(CA100=0,0,CA100/CA$149*100)</f>
        <v>0</v>
      </c>
      <c r="CC100" s="58">
        <f>SUM(CC101:CC105)</f>
        <v>0</v>
      </c>
      <c r="CD100" s="52">
        <f>IF(CC100=0,0,CC100/CC$149*100)</f>
        <v>0</v>
      </c>
      <c r="CE100" s="58">
        <f>SUM(CE101:CE105)</f>
        <v>0</v>
      </c>
      <c r="CF100" s="52">
        <f>IF(CE100=0,0,CE100/CE$149*100)</f>
        <v>0</v>
      </c>
      <c r="CG100" s="58">
        <f>SUM(CG101:CG105)</f>
        <v>0</v>
      </c>
      <c r="CH100" s="52">
        <f>IF(CG100=0,0,CG100/CG$149*100)</f>
        <v>0</v>
      </c>
      <c r="CI100" s="58">
        <f>SUM(CI101:CI105)</f>
        <v>0</v>
      </c>
      <c r="CJ100" s="52">
        <f>IF(CI100=0,0,CI100/CI$149*100)</f>
        <v>0</v>
      </c>
      <c r="CK100" s="58">
        <f>SUM(CK101:CK105)</f>
        <v>0</v>
      </c>
      <c r="CL100" s="52">
        <f>IF(CK100=0,0,CK100/CK$149*100)</f>
        <v>0</v>
      </c>
      <c r="CM100" s="58">
        <f>SUM(CM101:CM105)</f>
        <v>0</v>
      </c>
      <c r="CN100" s="52">
        <f>IF(CM100=0,0,CM100/CM$149*100)</f>
        <v>0</v>
      </c>
      <c r="CO100" s="58">
        <f>SUM(CO101:CO105)</f>
        <v>0</v>
      </c>
      <c r="CP100" s="52">
        <f>IF(CO100=0,0,CO100/CO$149*100)</f>
        <v>0</v>
      </c>
      <c r="CQ100" s="58">
        <f>SUM(CQ101:CQ105)</f>
        <v>0</v>
      </c>
      <c r="CR100" s="52">
        <f>IF(CQ100=0,0,CQ100/CQ$149*100)</f>
        <v>0</v>
      </c>
      <c r="CS100" s="58">
        <f t="shared" ref="CS100:CS105" si="1324">CQ100</f>
        <v>0</v>
      </c>
      <c r="CT100" s="52">
        <f>IF(CS100=0,0,CS100/CS$149*100)</f>
        <v>0</v>
      </c>
      <c r="CU100" s="251"/>
      <c r="CV100" s="6"/>
      <c r="CW100" s="14"/>
      <c r="CX100" s="6"/>
      <c r="CY100" s="14"/>
      <c r="CZ100" s="22"/>
      <c r="DA100" s="282"/>
      <c r="DB100" s="56" t="s">
        <v>18</v>
      </c>
      <c r="DC100" s="56" t="s">
        <v>311</v>
      </c>
      <c r="DD100" s="58">
        <f>SUM(DD101:DD105)</f>
        <v>0</v>
      </c>
      <c r="DE100" s="52">
        <f>IF(DD100=0,0,DD100/DD$149*100)</f>
        <v>0</v>
      </c>
      <c r="DF100" s="58">
        <f>SUM(DF101:DF105)</f>
        <v>0</v>
      </c>
      <c r="DG100" s="52">
        <f>IF(DF100=0,0,DF100/DF$149*100)</f>
        <v>0</v>
      </c>
      <c r="DH100" s="58">
        <f>SUM(DH101:DH105)</f>
        <v>0</v>
      </c>
      <c r="DI100" s="52">
        <f>IF(DH100=0,0,DH100/DH$149*100)</f>
        <v>0</v>
      </c>
      <c r="DJ100" s="58">
        <f>SUM(DJ101:DJ105)</f>
        <v>0</v>
      </c>
      <c r="DK100" s="52">
        <f>IF(DJ100=0,0,DJ100/DJ$149*100)</f>
        <v>0</v>
      </c>
      <c r="DL100" s="58">
        <f>SUM(DL101:DL105)</f>
        <v>0</v>
      </c>
      <c r="DM100" s="52">
        <f>IF(DL100=0,0,DL100/DL$149*100)</f>
        <v>0</v>
      </c>
      <c r="DN100" s="58">
        <f>SUM(DN101:DN105)</f>
        <v>0</v>
      </c>
      <c r="DO100" s="52">
        <f>IF(DN100=0,0,DN100/DN$149*100)</f>
        <v>0</v>
      </c>
      <c r="DP100" s="58">
        <f>SUM(DP101:DP105)</f>
        <v>0</v>
      </c>
      <c r="DQ100" s="52">
        <f>IF(DP100=0,0,DP100/DP$149*100)</f>
        <v>0</v>
      </c>
      <c r="DR100" s="58">
        <f>SUM(DR101:DR105)</f>
        <v>0</v>
      </c>
      <c r="DS100" s="52">
        <f>IF(DR100=0,0,DR100/DR$149*100)</f>
        <v>0</v>
      </c>
      <c r="DT100" s="58">
        <f>SUM(DT101:DT105)</f>
        <v>0</v>
      </c>
      <c r="DU100" s="52">
        <f>IF(DT100=0,0,DT100/DT$149*100)</f>
        <v>0</v>
      </c>
      <c r="DV100" s="58">
        <f>SUM(DV101:DV105)</f>
        <v>0</v>
      </c>
      <c r="DW100" s="52">
        <f>IF(DV100=0,0,DV100/DV$149*100)</f>
        <v>0</v>
      </c>
      <c r="DX100" s="58">
        <f>SUM(DX101:DX105)</f>
        <v>0</v>
      </c>
      <c r="DY100" s="52">
        <f>IF(DX100=0,0,DX100/DX$149*100)</f>
        <v>0</v>
      </c>
      <c r="DZ100" s="58">
        <f>SUM(DZ101:DZ105)</f>
        <v>0</v>
      </c>
      <c r="EA100" s="52">
        <f>IF(DZ100=0,0,DZ100/DZ$149*100)</f>
        <v>0</v>
      </c>
      <c r="EB100" s="58">
        <f t="shared" ref="EB100:EB105" si="1325">DZ100</f>
        <v>0</v>
      </c>
      <c r="EC100" s="52">
        <f>IF(EB100=0,0,EB100/EB$149*100)</f>
        <v>0</v>
      </c>
      <c r="ED100" s="251"/>
      <c r="EE100" s="6"/>
      <c r="EF100" s="14"/>
      <c r="EG100" s="6"/>
      <c r="EH100" s="14"/>
      <c r="EI100" s="22"/>
      <c r="EJ100" s="282"/>
      <c r="EK100" s="56" t="s">
        <v>18</v>
      </c>
      <c r="EL100" s="56" t="s">
        <v>311</v>
      </c>
      <c r="EM100" s="58">
        <f>SUM(EM101:EM105)</f>
        <v>0</v>
      </c>
      <c r="EN100" s="52">
        <f>IF(EM100=0,0,EM100/EM$149*100)</f>
        <v>0</v>
      </c>
      <c r="EO100" s="58">
        <f>SUM(EO101:EO105)</f>
        <v>0</v>
      </c>
      <c r="EP100" s="52">
        <f>IF(EO100=0,0,EO100/EO$149*100)</f>
        <v>0</v>
      </c>
      <c r="EQ100" s="58">
        <f>SUM(EQ101:EQ105)</f>
        <v>0</v>
      </c>
      <c r="ER100" s="52">
        <f>IF(EQ100=0,0,EQ100/EQ$149*100)</f>
        <v>0</v>
      </c>
      <c r="ES100" s="58">
        <f>SUM(ES101:ES105)</f>
        <v>0</v>
      </c>
      <c r="ET100" s="52">
        <f>IF(ES100=0,0,ES100/ES$149*100)</f>
        <v>0</v>
      </c>
      <c r="EU100" s="58">
        <f>SUM(EU101:EU105)</f>
        <v>0</v>
      </c>
      <c r="EV100" s="52">
        <f>IF(EU100=0,0,EU100/EU$149*100)</f>
        <v>0</v>
      </c>
      <c r="EW100" s="58">
        <f>SUM(EW101:EW105)</f>
        <v>0</v>
      </c>
      <c r="EX100" s="52">
        <f>IF(EW100=0,0,EW100/EW$149*100)</f>
        <v>0</v>
      </c>
      <c r="EY100" s="58">
        <f>SUM(EY101:EY105)</f>
        <v>0</v>
      </c>
      <c r="EZ100" s="52">
        <f>IF(EY100=0,0,EY100/EY$149*100)</f>
        <v>0</v>
      </c>
      <c r="FA100" s="58">
        <f>SUM(FA101:FA105)</f>
        <v>0</v>
      </c>
      <c r="FB100" s="52">
        <f>IF(FA100=0,0,FA100/FA$149*100)</f>
        <v>0</v>
      </c>
      <c r="FC100" s="58">
        <f>SUM(FC101:FC105)</f>
        <v>0</v>
      </c>
      <c r="FD100" s="52">
        <f>IF(FC100=0,0,FC100/FC$149*100)</f>
        <v>0</v>
      </c>
      <c r="FE100" s="58">
        <f>SUM(FE101:FE105)</f>
        <v>0</v>
      </c>
      <c r="FF100" s="52">
        <f>IF(FE100=0,0,FE100/FE$149*100)</f>
        <v>0</v>
      </c>
      <c r="FG100" s="58">
        <f>SUM(FG101:FG105)</f>
        <v>0</v>
      </c>
      <c r="FH100" s="52">
        <f>IF(FG100=0,0,FG100/FG$149*100)</f>
        <v>0</v>
      </c>
      <c r="FI100" s="58">
        <f>SUM(FI101:FI105)</f>
        <v>0</v>
      </c>
      <c r="FJ100" s="52">
        <f>IF(FI100=0,0,FI100/FI$149*100)</f>
        <v>0</v>
      </c>
      <c r="FK100" s="58">
        <f t="shared" ref="FK100:FK105" si="1326">FI100</f>
        <v>0</v>
      </c>
      <c r="FL100" s="52">
        <f>IF(FK100=0,0,FK100/FK$149*100)</f>
        <v>0</v>
      </c>
      <c r="FM100" s="251"/>
      <c r="FN100" s="6"/>
      <c r="FO100" s="14"/>
      <c r="FP100" s="6"/>
      <c r="FQ100" s="14"/>
      <c r="FR100" s="22"/>
      <c r="FS100" s="282"/>
    </row>
    <row r="101" spans="1:175" hidden="1" outlineLevel="1" x14ac:dyDescent="0.2">
      <c r="A101" s="384"/>
      <c r="B101" s="272"/>
      <c r="C101" s="60"/>
      <c r="D101" s="61">
        <f>IF(C101=0,0,C101/C$100*100)</f>
        <v>0</v>
      </c>
      <c r="E101" s="60"/>
      <c r="F101" s="61">
        <f>IF(E101=0,0,E101/E$100*100)</f>
        <v>0</v>
      </c>
      <c r="G101" s="60"/>
      <c r="H101" s="61">
        <f>IF(G101=0,0,G101/G$100*100)</f>
        <v>0</v>
      </c>
      <c r="I101" s="60"/>
      <c r="J101" s="61">
        <f>IF(I101=0,0,I101/I$100*100)</f>
        <v>0</v>
      </c>
      <c r="K101" s="60"/>
      <c r="L101" s="61">
        <f>IF(K101=0,0,K101/K$100*100)</f>
        <v>0</v>
      </c>
      <c r="M101" s="60"/>
      <c r="N101" s="61">
        <f>IF(M101=0,0,M101/M$100*100)</f>
        <v>0</v>
      </c>
      <c r="O101" s="60"/>
      <c r="P101" s="61">
        <f>IF(O101=0,0,O101/O$100*100)</f>
        <v>0</v>
      </c>
      <c r="Q101" s="60"/>
      <c r="R101" s="61">
        <f>IF(Q101=0,0,Q101/Q$100*100)</f>
        <v>0</v>
      </c>
      <c r="S101" s="60"/>
      <c r="T101" s="61">
        <f>IF(S101=0,0,S101/S$100*100)</f>
        <v>0</v>
      </c>
      <c r="U101" s="60"/>
      <c r="V101" s="61">
        <f>IF(U101=0,0,U101/U$100*100)</f>
        <v>0</v>
      </c>
      <c r="W101" s="60"/>
      <c r="X101" s="61">
        <f>IF(W101=0,0,W101/W$100*100)</f>
        <v>0</v>
      </c>
      <c r="Y101" s="60"/>
      <c r="Z101" s="61">
        <f>IF(Y101=0,0,Y101/Y$100*100)</f>
        <v>0</v>
      </c>
      <c r="AA101" s="60">
        <f t="shared" si="1322"/>
        <v>0</v>
      </c>
      <c r="AB101" s="61">
        <f>IF(AA101=0,0,AA101/AA$100*100)</f>
        <v>0</v>
      </c>
      <c r="AC101" s="252"/>
      <c r="AD101" s="8"/>
      <c r="AE101" s="4"/>
      <c r="AF101" s="7"/>
      <c r="AG101" s="4"/>
      <c r="AH101" s="21"/>
      <c r="AI101" s="282"/>
      <c r="AJ101" s="128">
        <f t="shared" ref="AJ101:AJ105" si="1327">$A101</f>
        <v>0</v>
      </c>
      <c r="AK101" s="128">
        <f t="shared" ref="AK101:AK105" si="1328">$B101</f>
        <v>0</v>
      </c>
      <c r="AL101" s="60"/>
      <c r="AM101" s="61">
        <f>IF(AL101=0,0,AL101/AL$100*100)</f>
        <v>0</v>
      </c>
      <c r="AN101" s="60"/>
      <c r="AO101" s="61">
        <f>IF(AN101=0,0,AN101/AN$100*100)</f>
        <v>0</v>
      </c>
      <c r="AP101" s="60"/>
      <c r="AQ101" s="61">
        <f>IF(AP101=0,0,AP101/AP$100*100)</f>
        <v>0</v>
      </c>
      <c r="AR101" s="60"/>
      <c r="AS101" s="61">
        <f>IF(AR101=0,0,AR101/AR$100*100)</f>
        <v>0</v>
      </c>
      <c r="AT101" s="60"/>
      <c r="AU101" s="61">
        <f>IF(AT101=0,0,AT101/AT$100*100)</f>
        <v>0</v>
      </c>
      <c r="AV101" s="60"/>
      <c r="AW101" s="61">
        <f>IF(AV101=0,0,AV101/AV$100*100)</f>
        <v>0</v>
      </c>
      <c r="AX101" s="60"/>
      <c r="AY101" s="61">
        <f>IF(AX101=0,0,AX101/AX$100*100)</f>
        <v>0</v>
      </c>
      <c r="AZ101" s="60"/>
      <c r="BA101" s="61">
        <f>IF(AZ101=0,0,AZ101/AZ$100*100)</f>
        <v>0</v>
      </c>
      <c r="BB101" s="60"/>
      <c r="BC101" s="61">
        <f>IF(BB101=0,0,BB101/BB$100*100)</f>
        <v>0</v>
      </c>
      <c r="BD101" s="60"/>
      <c r="BE101" s="61">
        <f>IF(BD101=0,0,BD101/BD$100*100)</f>
        <v>0</v>
      </c>
      <c r="BF101" s="60"/>
      <c r="BG101" s="61">
        <f>IF(BF101=0,0,BF101/BF$100*100)</f>
        <v>0</v>
      </c>
      <c r="BH101" s="60"/>
      <c r="BI101" s="61">
        <f>IF(BH101=0,0,BH101/BH$100*100)</f>
        <v>0</v>
      </c>
      <c r="BJ101" s="60">
        <f t="shared" si="1323"/>
        <v>0</v>
      </c>
      <c r="BK101" s="61">
        <f>IF(BJ101=0,0,BJ101/BJ$100*100)</f>
        <v>0</v>
      </c>
      <c r="BL101" s="252"/>
      <c r="BM101" s="8"/>
      <c r="BN101" s="4"/>
      <c r="BO101" s="7"/>
      <c r="BP101" s="4"/>
      <c r="BQ101" s="21"/>
      <c r="BR101" s="282"/>
      <c r="BS101" s="128">
        <f t="shared" ref="BS101:BS105" si="1329">$A101</f>
        <v>0</v>
      </c>
      <c r="BT101" s="128">
        <f t="shared" ref="BT101:BT105" si="1330">$B101</f>
        <v>0</v>
      </c>
      <c r="BU101" s="60"/>
      <c r="BV101" s="61">
        <f>IF(BU101=0,0,BU101/BU$100*100)</f>
        <v>0</v>
      </c>
      <c r="BW101" s="60"/>
      <c r="BX101" s="61">
        <f>IF(BW101=0,0,BW101/BW$100*100)</f>
        <v>0</v>
      </c>
      <c r="BY101" s="60"/>
      <c r="BZ101" s="61">
        <f>IF(BY101=0,0,BY101/BY$100*100)</f>
        <v>0</v>
      </c>
      <c r="CA101" s="60"/>
      <c r="CB101" s="61">
        <f>IF(CA101=0,0,CA101/CA$100*100)</f>
        <v>0</v>
      </c>
      <c r="CC101" s="60"/>
      <c r="CD101" s="61">
        <f>IF(CC101=0,0,CC101/CC$100*100)</f>
        <v>0</v>
      </c>
      <c r="CE101" s="60"/>
      <c r="CF101" s="61">
        <f>IF(CE101=0,0,CE101/CE$100*100)</f>
        <v>0</v>
      </c>
      <c r="CG101" s="60"/>
      <c r="CH101" s="61">
        <f>IF(CG101=0,0,CG101/CG$100*100)</f>
        <v>0</v>
      </c>
      <c r="CI101" s="60"/>
      <c r="CJ101" s="61">
        <f>IF(CI101=0,0,CI101/CI$100*100)</f>
        <v>0</v>
      </c>
      <c r="CK101" s="60"/>
      <c r="CL101" s="61">
        <f>IF(CK101=0,0,CK101/CK$100*100)</f>
        <v>0</v>
      </c>
      <c r="CM101" s="60"/>
      <c r="CN101" s="61">
        <f>IF(CM101=0,0,CM101/CM$100*100)</f>
        <v>0</v>
      </c>
      <c r="CO101" s="60"/>
      <c r="CP101" s="61">
        <f>IF(CO101=0,0,CO101/CO$100*100)</f>
        <v>0</v>
      </c>
      <c r="CQ101" s="60"/>
      <c r="CR101" s="61">
        <f>IF(CQ101=0,0,CQ101/CQ$100*100)</f>
        <v>0</v>
      </c>
      <c r="CS101" s="60">
        <f t="shared" si="1324"/>
        <v>0</v>
      </c>
      <c r="CT101" s="61">
        <f>IF(CS101=0,0,CS101/CS$100*100)</f>
        <v>0</v>
      </c>
      <c r="CU101" s="252"/>
      <c r="CV101" s="8"/>
      <c r="CW101" s="4"/>
      <c r="CX101" s="7"/>
      <c r="CY101" s="4"/>
      <c r="CZ101" s="21"/>
      <c r="DA101" s="282"/>
      <c r="DB101" s="128">
        <f t="shared" ref="DB101:DB105" si="1331">$A101</f>
        <v>0</v>
      </c>
      <c r="DC101" s="128">
        <f t="shared" ref="DC101:DC105" si="1332">$B101</f>
        <v>0</v>
      </c>
      <c r="DD101" s="60"/>
      <c r="DE101" s="61">
        <f>IF(DD101=0,0,DD101/DD$100*100)</f>
        <v>0</v>
      </c>
      <c r="DF101" s="60"/>
      <c r="DG101" s="61">
        <f>IF(DF101=0,0,DF101/DF$100*100)</f>
        <v>0</v>
      </c>
      <c r="DH101" s="60"/>
      <c r="DI101" s="61">
        <f>IF(DH101=0,0,DH101/DH$100*100)</f>
        <v>0</v>
      </c>
      <c r="DJ101" s="60"/>
      <c r="DK101" s="61">
        <f>IF(DJ101=0,0,DJ101/DJ$100*100)</f>
        <v>0</v>
      </c>
      <c r="DL101" s="60"/>
      <c r="DM101" s="61">
        <f>IF(DL101=0,0,DL101/DL$100*100)</f>
        <v>0</v>
      </c>
      <c r="DN101" s="60"/>
      <c r="DO101" s="61">
        <f>IF(DN101=0,0,DN101/DN$100*100)</f>
        <v>0</v>
      </c>
      <c r="DP101" s="60"/>
      <c r="DQ101" s="61">
        <f>IF(DP101=0,0,DP101/DP$100*100)</f>
        <v>0</v>
      </c>
      <c r="DR101" s="60"/>
      <c r="DS101" s="61">
        <f>IF(DR101=0,0,DR101/DR$100*100)</f>
        <v>0</v>
      </c>
      <c r="DT101" s="60"/>
      <c r="DU101" s="61">
        <f>IF(DT101=0,0,DT101/DT$100*100)</f>
        <v>0</v>
      </c>
      <c r="DV101" s="60"/>
      <c r="DW101" s="61">
        <f>IF(DV101=0,0,DV101/DV$100*100)</f>
        <v>0</v>
      </c>
      <c r="DX101" s="60"/>
      <c r="DY101" s="61">
        <f>IF(DX101=0,0,DX101/DX$100*100)</f>
        <v>0</v>
      </c>
      <c r="DZ101" s="60"/>
      <c r="EA101" s="61">
        <f>IF(DZ101=0,0,DZ101/DZ$100*100)</f>
        <v>0</v>
      </c>
      <c r="EB101" s="60">
        <f t="shared" si="1325"/>
        <v>0</v>
      </c>
      <c r="EC101" s="61">
        <f>IF(EB101=0,0,EB101/EB$100*100)</f>
        <v>0</v>
      </c>
      <c r="ED101" s="252"/>
      <c r="EE101" s="8"/>
      <c r="EF101" s="4"/>
      <c r="EG101" s="7"/>
      <c r="EH101" s="4"/>
      <c r="EI101" s="21"/>
      <c r="EJ101" s="282"/>
      <c r="EK101" s="128">
        <f t="shared" ref="EK101:EK105" si="1333">$A101</f>
        <v>0</v>
      </c>
      <c r="EL101" s="128">
        <f t="shared" ref="EL101:EL105" si="1334">$B101</f>
        <v>0</v>
      </c>
      <c r="EM101" s="60"/>
      <c r="EN101" s="61">
        <f>IF(EM101=0,0,EM101/EM$100*100)</f>
        <v>0</v>
      </c>
      <c r="EO101" s="60"/>
      <c r="EP101" s="61">
        <f>IF(EO101=0,0,EO101/EO$100*100)</f>
        <v>0</v>
      </c>
      <c r="EQ101" s="60"/>
      <c r="ER101" s="61">
        <f>IF(EQ101=0,0,EQ101/EQ$100*100)</f>
        <v>0</v>
      </c>
      <c r="ES101" s="60"/>
      <c r="ET101" s="61">
        <f>IF(ES101=0,0,ES101/ES$100*100)</f>
        <v>0</v>
      </c>
      <c r="EU101" s="60"/>
      <c r="EV101" s="61">
        <f>IF(EU101=0,0,EU101/EU$100*100)</f>
        <v>0</v>
      </c>
      <c r="EW101" s="60"/>
      <c r="EX101" s="61">
        <f>IF(EW101=0,0,EW101/EW$100*100)</f>
        <v>0</v>
      </c>
      <c r="EY101" s="60"/>
      <c r="EZ101" s="61">
        <f>IF(EY101=0,0,EY101/EY$100*100)</f>
        <v>0</v>
      </c>
      <c r="FA101" s="60"/>
      <c r="FB101" s="61">
        <f>IF(FA101=0,0,FA101/FA$100*100)</f>
        <v>0</v>
      </c>
      <c r="FC101" s="60"/>
      <c r="FD101" s="61">
        <f>IF(FC101=0,0,FC101/FC$100*100)</f>
        <v>0</v>
      </c>
      <c r="FE101" s="60"/>
      <c r="FF101" s="61">
        <f>IF(FE101=0,0,FE101/FE$100*100)</f>
        <v>0</v>
      </c>
      <c r="FG101" s="60"/>
      <c r="FH101" s="61">
        <f>IF(FG101=0,0,FG101/FG$100*100)</f>
        <v>0</v>
      </c>
      <c r="FI101" s="60"/>
      <c r="FJ101" s="61">
        <f>IF(FI101=0,0,FI101/FI$100*100)</f>
        <v>0</v>
      </c>
      <c r="FK101" s="60">
        <f t="shared" si="1326"/>
        <v>0</v>
      </c>
      <c r="FL101" s="61">
        <f>IF(FK101=0,0,FK101/FK$100*100)</f>
        <v>0</v>
      </c>
      <c r="FM101" s="252"/>
      <c r="FN101" s="8"/>
      <c r="FO101" s="4"/>
      <c r="FP101" s="7"/>
      <c r="FQ101" s="4"/>
      <c r="FR101" s="21"/>
      <c r="FS101" s="282"/>
    </row>
    <row r="102" spans="1:175" hidden="1" outlineLevel="1" x14ac:dyDescent="0.2">
      <c r="A102" s="384"/>
      <c r="B102" s="272"/>
      <c r="C102" s="60"/>
      <c r="D102" s="61">
        <f>IF(C102=0,0,C102/C$100*100)</f>
        <v>0</v>
      </c>
      <c r="E102" s="60"/>
      <c r="F102" s="61">
        <f t="shared" ref="F102" si="1335">IF(E102=0,0,E102/E$100*100)</f>
        <v>0</v>
      </c>
      <c r="G102" s="60"/>
      <c r="H102" s="61">
        <f t="shared" ref="H102" si="1336">IF(G102=0,0,G102/G$100*100)</f>
        <v>0</v>
      </c>
      <c r="I102" s="60"/>
      <c r="J102" s="61">
        <f t="shared" ref="J102" si="1337">IF(I102=0,0,I102/I$100*100)</f>
        <v>0</v>
      </c>
      <c r="K102" s="60"/>
      <c r="L102" s="61">
        <f t="shared" ref="L102" si="1338">IF(K102=0,0,K102/K$100*100)</f>
        <v>0</v>
      </c>
      <c r="M102" s="60"/>
      <c r="N102" s="61">
        <f t="shared" ref="N102" si="1339">IF(M102=0,0,M102/M$100*100)</f>
        <v>0</v>
      </c>
      <c r="O102" s="60"/>
      <c r="P102" s="61">
        <f t="shared" ref="P102" si="1340">IF(O102=0,0,O102/O$100*100)</f>
        <v>0</v>
      </c>
      <c r="Q102" s="60"/>
      <c r="R102" s="61">
        <f t="shared" ref="R102" si="1341">IF(Q102=0,0,Q102/Q$100*100)</f>
        <v>0</v>
      </c>
      <c r="S102" s="60"/>
      <c r="T102" s="61">
        <f t="shared" ref="T102" si="1342">IF(S102=0,0,S102/S$100*100)</f>
        <v>0</v>
      </c>
      <c r="U102" s="60"/>
      <c r="V102" s="61">
        <f t="shared" ref="V102" si="1343">IF(U102=0,0,U102/U$100*100)</f>
        <v>0</v>
      </c>
      <c r="W102" s="60"/>
      <c r="X102" s="61">
        <f t="shared" ref="X102" si="1344">IF(W102=0,0,W102/W$100*100)</f>
        <v>0</v>
      </c>
      <c r="Y102" s="60"/>
      <c r="Z102" s="61">
        <f t="shared" ref="Z102" si="1345">IF(Y102=0,0,Y102/Y$100*100)</f>
        <v>0</v>
      </c>
      <c r="AA102" s="60">
        <f t="shared" si="1322"/>
        <v>0</v>
      </c>
      <c r="AB102" s="61">
        <f>IF(AA102=0,0,AA102/AA$100*100)</f>
        <v>0</v>
      </c>
      <c r="AC102" s="252"/>
      <c r="AD102" s="8"/>
      <c r="AE102" s="4"/>
      <c r="AF102" s="7"/>
      <c r="AG102" s="4"/>
      <c r="AH102" s="21"/>
      <c r="AI102" s="282"/>
      <c r="AJ102" s="128">
        <f t="shared" si="1327"/>
        <v>0</v>
      </c>
      <c r="AK102" s="128">
        <f t="shared" si="1328"/>
        <v>0</v>
      </c>
      <c r="AL102" s="60"/>
      <c r="AM102" s="61">
        <f>IF(AL102=0,0,AL102/AL$100*100)</f>
        <v>0</v>
      </c>
      <c r="AN102" s="60"/>
      <c r="AO102" s="61">
        <f>IF(AN102=0,0,AN102/AN$100*100)</f>
        <v>0</v>
      </c>
      <c r="AP102" s="60"/>
      <c r="AQ102" s="61">
        <f>IF(AP102=0,0,AP102/AP$100*100)</f>
        <v>0</v>
      </c>
      <c r="AR102" s="60"/>
      <c r="AS102" s="61">
        <f>IF(AR102=0,0,AR102/AR$100*100)</f>
        <v>0</v>
      </c>
      <c r="AT102" s="60"/>
      <c r="AU102" s="61">
        <f>IF(AT102=0,0,AT102/AT$100*100)</f>
        <v>0</v>
      </c>
      <c r="AV102" s="60"/>
      <c r="AW102" s="61">
        <f>IF(AV102=0,0,AV102/AV$100*100)</f>
        <v>0</v>
      </c>
      <c r="AX102" s="60"/>
      <c r="AY102" s="61">
        <f>IF(AX102=0,0,AX102/AX$100*100)</f>
        <v>0</v>
      </c>
      <c r="AZ102" s="60"/>
      <c r="BA102" s="61">
        <f>IF(AZ102=0,0,AZ102/AZ$100*100)</f>
        <v>0</v>
      </c>
      <c r="BB102" s="60"/>
      <c r="BC102" s="61">
        <f>IF(BB102=0,0,BB102/BB$100*100)</f>
        <v>0</v>
      </c>
      <c r="BD102" s="60"/>
      <c r="BE102" s="61">
        <f>IF(BD102=0,0,BD102/BD$100*100)</f>
        <v>0</v>
      </c>
      <c r="BF102" s="60"/>
      <c r="BG102" s="61">
        <f>IF(BF102=0,0,BF102/BF$100*100)</f>
        <v>0</v>
      </c>
      <c r="BH102" s="60"/>
      <c r="BI102" s="61">
        <f>IF(BH102=0,0,BH102/BH$100*100)</f>
        <v>0</v>
      </c>
      <c r="BJ102" s="60">
        <f t="shared" si="1323"/>
        <v>0</v>
      </c>
      <c r="BK102" s="61">
        <f>IF(BJ102=0,0,BJ102/BJ$100*100)</f>
        <v>0</v>
      </c>
      <c r="BL102" s="252"/>
      <c r="BM102" s="8"/>
      <c r="BN102" s="4"/>
      <c r="BO102" s="7"/>
      <c r="BP102" s="4"/>
      <c r="BQ102" s="21"/>
      <c r="BR102" s="282"/>
      <c r="BS102" s="128">
        <f t="shared" si="1329"/>
        <v>0</v>
      </c>
      <c r="BT102" s="128">
        <f t="shared" si="1330"/>
        <v>0</v>
      </c>
      <c r="BU102" s="60"/>
      <c r="BV102" s="61">
        <f>IF(BU102=0,0,BU102/BU$100*100)</f>
        <v>0</v>
      </c>
      <c r="BW102" s="60"/>
      <c r="BX102" s="61">
        <f>IF(BW102=0,0,BW102/BW$100*100)</f>
        <v>0</v>
      </c>
      <c r="BY102" s="60"/>
      <c r="BZ102" s="61">
        <f>IF(BY102=0,0,BY102/BY$100*100)</f>
        <v>0</v>
      </c>
      <c r="CA102" s="60"/>
      <c r="CB102" s="61">
        <f>IF(CA102=0,0,CA102/CA$100*100)</f>
        <v>0</v>
      </c>
      <c r="CC102" s="60"/>
      <c r="CD102" s="61">
        <f>IF(CC102=0,0,CC102/CC$100*100)</f>
        <v>0</v>
      </c>
      <c r="CE102" s="60"/>
      <c r="CF102" s="61">
        <f>IF(CE102=0,0,CE102/CE$100*100)</f>
        <v>0</v>
      </c>
      <c r="CG102" s="60"/>
      <c r="CH102" s="61">
        <f>IF(CG102=0,0,CG102/CG$100*100)</f>
        <v>0</v>
      </c>
      <c r="CI102" s="60"/>
      <c r="CJ102" s="61">
        <f>IF(CI102=0,0,CI102/CI$100*100)</f>
        <v>0</v>
      </c>
      <c r="CK102" s="60"/>
      <c r="CL102" s="61">
        <f>IF(CK102=0,0,CK102/CK$100*100)</f>
        <v>0</v>
      </c>
      <c r="CM102" s="60"/>
      <c r="CN102" s="61">
        <f>IF(CM102=0,0,CM102/CM$100*100)</f>
        <v>0</v>
      </c>
      <c r="CO102" s="60"/>
      <c r="CP102" s="61">
        <f>IF(CO102=0,0,CO102/CO$100*100)</f>
        <v>0</v>
      </c>
      <c r="CQ102" s="60"/>
      <c r="CR102" s="61">
        <f>IF(CQ102=0,0,CQ102/CQ$100*100)</f>
        <v>0</v>
      </c>
      <c r="CS102" s="60">
        <f t="shared" si="1324"/>
        <v>0</v>
      </c>
      <c r="CT102" s="61">
        <f>IF(CS102=0,0,CS102/CS$100*100)</f>
        <v>0</v>
      </c>
      <c r="CU102" s="252"/>
      <c r="CV102" s="8"/>
      <c r="CW102" s="4"/>
      <c r="CX102" s="7"/>
      <c r="CY102" s="4"/>
      <c r="CZ102" s="21"/>
      <c r="DA102" s="282"/>
      <c r="DB102" s="128">
        <f t="shared" si="1331"/>
        <v>0</v>
      </c>
      <c r="DC102" s="128">
        <f t="shared" si="1332"/>
        <v>0</v>
      </c>
      <c r="DD102" s="60"/>
      <c r="DE102" s="61">
        <f>IF(DD102=0,0,DD102/DD$100*100)</f>
        <v>0</v>
      </c>
      <c r="DF102" s="60"/>
      <c r="DG102" s="61">
        <f>IF(DF102=0,0,DF102/DF$100*100)</f>
        <v>0</v>
      </c>
      <c r="DH102" s="60"/>
      <c r="DI102" s="61">
        <f>IF(DH102=0,0,DH102/DH$100*100)</f>
        <v>0</v>
      </c>
      <c r="DJ102" s="60"/>
      <c r="DK102" s="61">
        <f>IF(DJ102=0,0,DJ102/DJ$100*100)</f>
        <v>0</v>
      </c>
      <c r="DL102" s="60"/>
      <c r="DM102" s="61">
        <f>IF(DL102=0,0,DL102/DL$100*100)</f>
        <v>0</v>
      </c>
      <c r="DN102" s="60"/>
      <c r="DO102" s="61">
        <f>IF(DN102=0,0,DN102/DN$100*100)</f>
        <v>0</v>
      </c>
      <c r="DP102" s="60"/>
      <c r="DQ102" s="61">
        <f>IF(DP102=0,0,DP102/DP$100*100)</f>
        <v>0</v>
      </c>
      <c r="DR102" s="60"/>
      <c r="DS102" s="61">
        <f>IF(DR102=0,0,DR102/DR$100*100)</f>
        <v>0</v>
      </c>
      <c r="DT102" s="60"/>
      <c r="DU102" s="61">
        <f>IF(DT102=0,0,DT102/DT$100*100)</f>
        <v>0</v>
      </c>
      <c r="DV102" s="60"/>
      <c r="DW102" s="61">
        <f>IF(DV102=0,0,DV102/DV$100*100)</f>
        <v>0</v>
      </c>
      <c r="DX102" s="60"/>
      <c r="DY102" s="61">
        <f>IF(DX102=0,0,DX102/DX$100*100)</f>
        <v>0</v>
      </c>
      <c r="DZ102" s="60"/>
      <c r="EA102" s="61">
        <f>IF(DZ102=0,0,DZ102/DZ$100*100)</f>
        <v>0</v>
      </c>
      <c r="EB102" s="60">
        <f t="shared" si="1325"/>
        <v>0</v>
      </c>
      <c r="EC102" s="61">
        <f>IF(EB102=0,0,EB102/EB$100*100)</f>
        <v>0</v>
      </c>
      <c r="ED102" s="252"/>
      <c r="EE102" s="8"/>
      <c r="EF102" s="4"/>
      <c r="EG102" s="7"/>
      <c r="EH102" s="4"/>
      <c r="EI102" s="21"/>
      <c r="EJ102" s="282"/>
      <c r="EK102" s="128">
        <f t="shared" si="1333"/>
        <v>0</v>
      </c>
      <c r="EL102" s="128">
        <f t="shared" si="1334"/>
        <v>0</v>
      </c>
      <c r="EM102" s="60"/>
      <c r="EN102" s="61">
        <f>IF(EM102=0,0,EM102/EM$100*100)</f>
        <v>0</v>
      </c>
      <c r="EO102" s="60"/>
      <c r="EP102" s="61">
        <f>IF(EO102=0,0,EO102/EO$100*100)</f>
        <v>0</v>
      </c>
      <c r="EQ102" s="60"/>
      <c r="ER102" s="61">
        <f>IF(EQ102=0,0,EQ102/EQ$100*100)</f>
        <v>0</v>
      </c>
      <c r="ES102" s="60"/>
      <c r="ET102" s="61">
        <f>IF(ES102=0,0,ES102/ES$100*100)</f>
        <v>0</v>
      </c>
      <c r="EU102" s="60"/>
      <c r="EV102" s="61">
        <f>IF(EU102=0,0,EU102/EU$100*100)</f>
        <v>0</v>
      </c>
      <c r="EW102" s="60"/>
      <c r="EX102" s="61">
        <f>IF(EW102=0,0,EW102/EW$100*100)</f>
        <v>0</v>
      </c>
      <c r="EY102" s="60"/>
      <c r="EZ102" s="61">
        <f>IF(EY102=0,0,EY102/EY$100*100)</f>
        <v>0</v>
      </c>
      <c r="FA102" s="60"/>
      <c r="FB102" s="61">
        <f>IF(FA102=0,0,FA102/FA$100*100)</f>
        <v>0</v>
      </c>
      <c r="FC102" s="60"/>
      <c r="FD102" s="61">
        <f>IF(FC102=0,0,FC102/FC$100*100)</f>
        <v>0</v>
      </c>
      <c r="FE102" s="60"/>
      <c r="FF102" s="61">
        <f>IF(FE102=0,0,FE102/FE$100*100)</f>
        <v>0</v>
      </c>
      <c r="FG102" s="60"/>
      <c r="FH102" s="61">
        <f>IF(FG102=0,0,FG102/FG$100*100)</f>
        <v>0</v>
      </c>
      <c r="FI102" s="60"/>
      <c r="FJ102" s="61">
        <f>IF(FI102=0,0,FI102/FI$100*100)</f>
        <v>0</v>
      </c>
      <c r="FK102" s="60">
        <f t="shared" si="1326"/>
        <v>0</v>
      </c>
      <c r="FL102" s="61">
        <f>IF(FK102=0,0,FK102/FK$100*100)</f>
        <v>0</v>
      </c>
      <c r="FM102" s="252"/>
      <c r="FN102" s="8"/>
      <c r="FO102" s="4"/>
      <c r="FP102" s="7"/>
      <c r="FQ102" s="4"/>
      <c r="FR102" s="21"/>
      <c r="FS102" s="282"/>
    </row>
    <row r="103" spans="1:175" hidden="1" outlineLevel="1" x14ac:dyDescent="0.2">
      <c r="A103" s="384"/>
      <c r="B103" s="272"/>
      <c r="C103" s="60"/>
      <c r="D103" s="61">
        <f>IF(C103=0,0,C103/C$100*100)</f>
        <v>0</v>
      </c>
      <c r="E103" s="60"/>
      <c r="F103" s="61">
        <f>IF(E103=0,0,E103/E$100*100)</f>
        <v>0</v>
      </c>
      <c r="G103" s="60"/>
      <c r="H103" s="61">
        <f>IF(G103=0,0,G103/G$100*100)</f>
        <v>0</v>
      </c>
      <c r="I103" s="60"/>
      <c r="J103" s="61">
        <f>IF(I103=0,0,I103/I$100*100)</f>
        <v>0</v>
      </c>
      <c r="K103" s="60"/>
      <c r="L103" s="61">
        <f>IF(K103=0,0,K103/K$100*100)</f>
        <v>0</v>
      </c>
      <c r="M103" s="60"/>
      <c r="N103" s="61">
        <f>IF(M103=0,0,M103/M$100*100)</f>
        <v>0</v>
      </c>
      <c r="O103" s="60"/>
      <c r="P103" s="61">
        <f>IF(O103=0,0,O103/O$100*100)</f>
        <v>0</v>
      </c>
      <c r="Q103" s="60"/>
      <c r="R103" s="61">
        <f>IF(Q103=0,0,Q103/Q$100*100)</f>
        <v>0</v>
      </c>
      <c r="S103" s="60"/>
      <c r="T103" s="61">
        <f>IF(S103=0,0,S103/S$100*100)</f>
        <v>0</v>
      </c>
      <c r="U103" s="60"/>
      <c r="V103" s="61">
        <f>IF(U103=0,0,U103/U$100*100)</f>
        <v>0</v>
      </c>
      <c r="W103" s="60"/>
      <c r="X103" s="61">
        <f>IF(W103=0,0,W103/W$100*100)</f>
        <v>0</v>
      </c>
      <c r="Y103" s="60"/>
      <c r="Z103" s="61">
        <f>IF(Y103=0,0,Y103/Y$100*100)</f>
        <v>0</v>
      </c>
      <c r="AA103" s="60">
        <f t="shared" si="1322"/>
        <v>0</v>
      </c>
      <c r="AB103" s="61">
        <f>IF(AA103=0,0,AA103/AA$100*100)</f>
        <v>0</v>
      </c>
      <c r="AC103" s="252"/>
      <c r="AD103" s="8"/>
      <c r="AE103" s="4"/>
      <c r="AF103" s="7"/>
      <c r="AG103" s="4"/>
      <c r="AH103" s="21"/>
      <c r="AI103" s="282"/>
      <c r="AJ103" s="128">
        <f t="shared" si="1327"/>
        <v>0</v>
      </c>
      <c r="AK103" s="128">
        <f t="shared" si="1328"/>
        <v>0</v>
      </c>
      <c r="AL103" s="60"/>
      <c r="AM103" s="61">
        <f>IF(AL103=0,0,AL103/AL$100*100)</f>
        <v>0</v>
      </c>
      <c r="AN103" s="60"/>
      <c r="AO103" s="61">
        <f>IF(AN103=0,0,AN103/AN$100*100)</f>
        <v>0</v>
      </c>
      <c r="AP103" s="60"/>
      <c r="AQ103" s="61">
        <f>IF(AP103=0,0,AP103/AP$100*100)</f>
        <v>0</v>
      </c>
      <c r="AR103" s="60"/>
      <c r="AS103" s="61">
        <f>IF(AR103=0,0,AR103/AR$100*100)</f>
        <v>0</v>
      </c>
      <c r="AT103" s="60"/>
      <c r="AU103" s="61">
        <f>IF(AT103=0,0,AT103/AT$100*100)</f>
        <v>0</v>
      </c>
      <c r="AV103" s="60"/>
      <c r="AW103" s="61">
        <f>IF(AV103=0,0,AV103/AV$100*100)</f>
        <v>0</v>
      </c>
      <c r="AX103" s="60"/>
      <c r="AY103" s="61">
        <f>IF(AX103=0,0,AX103/AX$100*100)</f>
        <v>0</v>
      </c>
      <c r="AZ103" s="60"/>
      <c r="BA103" s="61">
        <f>IF(AZ103=0,0,AZ103/AZ$100*100)</f>
        <v>0</v>
      </c>
      <c r="BB103" s="60"/>
      <c r="BC103" s="61">
        <f>IF(BB103=0,0,BB103/BB$100*100)</f>
        <v>0</v>
      </c>
      <c r="BD103" s="60"/>
      <c r="BE103" s="61">
        <f>IF(BD103=0,0,BD103/BD$100*100)</f>
        <v>0</v>
      </c>
      <c r="BF103" s="60"/>
      <c r="BG103" s="61">
        <f>IF(BF103=0,0,BF103/BF$100*100)</f>
        <v>0</v>
      </c>
      <c r="BH103" s="60"/>
      <c r="BI103" s="61">
        <f>IF(BH103=0,0,BH103/BH$100*100)</f>
        <v>0</v>
      </c>
      <c r="BJ103" s="60">
        <f t="shared" si="1323"/>
        <v>0</v>
      </c>
      <c r="BK103" s="61">
        <f>IF(BJ103=0,0,BJ103/BJ$100*100)</f>
        <v>0</v>
      </c>
      <c r="BL103" s="252"/>
      <c r="BM103" s="8"/>
      <c r="BN103" s="4"/>
      <c r="BO103" s="7"/>
      <c r="BP103" s="4"/>
      <c r="BQ103" s="21"/>
      <c r="BR103" s="282"/>
      <c r="BS103" s="128">
        <f t="shared" si="1329"/>
        <v>0</v>
      </c>
      <c r="BT103" s="128">
        <f t="shared" si="1330"/>
        <v>0</v>
      </c>
      <c r="BU103" s="60"/>
      <c r="BV103" s="61">
        <f>IF(BU103=0,0,BU103/BU$100*100)</f>
        <v>0</v>
      </c>
      <c r="BW103" s="60"/>
      <c r="BX103" s="61">
        <f>IF(BW103=0,0,BW103/BW$100*100)</f>
        <v>0</v>
      </c>
      <c r="BY103" s="60"/>
      <c r="BZ103" s="61">
        <f>IF(BY103=0,0,BY103/BY$100*100)</f>
        <v>0</v>
      </c>
      <c r="CA103" s="60"/>
      <c r="CB103" s="61">
        <f>IF(CA103=0,0,CA103/CA$100*100)</f>
        <v>0</v>
      </c>
      <c r="CC103" s="60"/>
      <c r="CD103" s="61">
        <f>IF(CC103=0,0,CC103/CC$100*100)</f>
        <v>0</v>
      </c>
      <c r="CE103" s="60"/>
      <c r="CF103" s="61">
        <f>IF(CE103=0,0,CE103/CE$100*100)</f>
        <v>0</v>
      </c>
      <c r="CG103" s="60"/>
      <c r="CH103" s="61">
        <f>IF(CG103=0,0,CG103/CG$100*100)</f>
        <v>0</v>
      </c>
      <c r="CI103" s="60"/>
      <c r="CJ103" s="61">
        <f>IF(CI103=0,0,CI103/CI$100*100)</f>
        <v>0</v>
      </c>
      <c r="CK103" s="60"/>
      <c r="CL103" s="61">
        <f>IF(CK103=0,0,CK103/CK$100*100)</f>
        <v>0</v>
      </c>
      <c r="CM103" s="60"/>
      <c r="CN103" s="61">
        <f>IF(CM103=0,0,CM103/CM$100*100)</f>
        <v>0</v>
      </c>
      <c r="CO103" s="60"/>
      <c r="CP103" s="61">
        <f>IF(CO103=0,0,CO103/CO$100*100)</f>
        <v>0</v>
      </c>
      <c r="CQ103" s="60"/>
      <c r="CR103" s="61">
        <f>IF(CQ103=0,0,CQ103/CQ$100*100)</f>
        <v>0</v>
      </c>
      <c r="CS103" s="60">
        <f t="shared" si="1324"/>
        <v>0</v>
      </c>
      <c r="CT103" s="61">
        <f>IF(CS103=0,0,CS103/CS$100*100)</f>
        <v>0</v>
      </c>
      <c r="CU103" s="252"/>
      <c r="CV103" s="8"/>
      <c r="CW103" s="4"/>
      <c r="CX103" s="7"/>
      <c r="CY103" s="4"/>
      <c r="CZ103" s="21"/>
      <c r="DA103" s="282"/>
      <c r="DB103" s="128">
        <f t="shared" si="1331"/>
        <v>0</v>
      </c>
      <c r="DC103" s="128">
        <f t="shared" si="1332"/>
        <v>0</v>
      </c>
      <c r="DD103" s="60"/>
      <c r="DE103" s="61">
        <f>IF(DD103=0,0,DD103/DD$100*100)</f>
        <v>0</v>
      </c>
      <c r="DF103" s="60"/>
      <c r="DG103" s="61">
        <f>IF(DF103=0,0,DF103/DF$100*100)</f>
        <v>0</v>
      </c>
      <c r="DH103" s="60"/>
      <c r="DI103" s="61">
        <f>IF(DH103=0,0,DH103/DH$100*100)</f>
        <v>0</v>
      </c>
      <c r="DJ103" s="60"/>
      <c r="DK103" s="61">
        <f>IF(DJ103=0,0,DJ103/DJ$100*100)</f>
        <v>0</v>
      </c>
      <c r="DL103" s="60"/>
      <c r="DM103" s="61">
        <f>IF(DL103=0,0,DL103/DL$100*100)</f>
        <v>0</v>
      </c>
      <c r="DN103" s="60"/>
      <c r="DO103" s="61">
        <f>IF(DN103=0,0,DN103/DN$100*100)</f>
        <v>0</v>
      </c>
      <c r="DP103" s="60"/>
      <c r="DQ103" s="61">
        <f>IF(DP103=0,0,DP103/DP$100*100)</f>
        <v>0</v>
      </c>
      <c r="DR103" s="60"/>
      <c r="DS103" s="61">
        <f>IF(DR103=0,0,DR103/DR$100*100)</f>
        <v>0</v>
      </c>
      <c r="DT103" s="60"/>
      <c r="DU103" s="61">
        <f>IF(DT103=0,0,DT103/DT$100*100)</f>
        <v>0</v>
      </c>
      <c r="DV103" s="60"/>
      <c r="DW103" s="61">
        <f>IF(DV103=0,0,DV103/DV$100*100)</f>
        <v>0</v>
      </c>
      <c r="DX103" s="60"/>
      <c r="DY103" s="61">
        <f>IF(DX103=0,0,DX103/DX$100*100)</f>
        <v>0</v>
      </c>
      <c r="DZ103" s="60"/>
      <c r="EA103" s="61">
        <f>IF(DZ103=0,0,DZ103/DZ$100*100)</f>
        <v>0</v>
      </c>
      <c r="EB103" s="60">
        <f t="shared" si="1325"/>
        <v>0</v>
      </c>
      <c r="EC103" s="61">
        <f>IF(EB103=0,0,EB103/EB$100*100)</f>
        <v>0</v>
      </c>
      <c r="ED103" s="252"/>
      <c r="EE103" s="8"/>
      <c r="EF103" s="4"/>
      <c r="EG103" s="7"/>
      <c r="EH103" s="4"/>
      <c r="EI103" s="21"/>
      <c r="EJ103" s="282"/>
      <c r="EK103" s="128">
        <f t="shared" si="1333"/>
        <v>0</v>
      </c>
      <c r="EL103" s="128">
        <f t="shared" si="1334"/>
        <v>0</v>
      </c>
      <c r="EM103" s="60"/>
      <c r="EN103" s="61">
        <f>IF(EM103=0,0,EM103/EM$100*100)</f>
        <v>0</v>
      </c>
      <c r="EO103" s="60"/>
      <c r="EP103" s="61">
        <f>IF(EO103=0,0,EO103/EO$100*100)</f>
        <v>0</v>
      </c>
      <c r="EQ103" s="60"/>
      <c r="ER103" s="61">
        <f>IF(EQ103=0,0,EQ103/EQ$100*100)</f>
        <v>0</v>
      </c>
      <c r="ES103" s="60"/>
      <c r="ET103" s="61">
        <f>IF(ES103=0,0,ES103/ES$100*100)</f>
        <v>0</v>
      </c>
      <c r="EU103" s="60"/>
      <c r="EV103" s="61">
        <f>IF(EU103=0,0,EU103/EU$100*100)</f>
        <v>0</v>
      </c>
      <c r="EW103" s="60"/>
      <c r="EX103" s="61">
        <f>IF(EW103=0,0,EW103/EW$100*100)</f>
        <v>0</v>
      </c>
      <c r="EY103" s="60"/>
      <c r="EZ103" s="61">
        <f>IF(EY103=0,0,EY103/EY$100*100)</f>
        <v>0</v>
      </c>
      <c r="FA103" s="60"/>
      <c r="FB103" s="61">
        <f>IF(FA103=0,0,FA103/FA$100*100)</f>
        <v>0</v>
      </c>
      <c r="FC103" s="60"/>
      <c r="FD103" s="61">
        <f>IF(FC103=0,0,FC103/FC$100*100)</f>
        <v>0</v>
      </c>
      <c r="FE103" s="60"/>
      <c r="FF103" s="61">
        <f>IF(FE103=0,0,FE103/FE$100*100)</f>
        <v>0</v>
      </c>
      <c r="FG103" s="60"/>
      <c r="FH103" s="61">
        <f>IF(FG103=0,0,FG103/FG$100*100)</f>
        <v>0</v>
      </c>
      <c r="FI103" s="60"/>
      <c r="FJ103" s="61">
        <f>IF(FI103=0,0,FI103/FI$100*100)</f>
        <v>0</v>
      </c>
      <c r="FK103" s="60">
        <f t="shared" si="1326"/>
        <v>0</v>
      </c>
      <c r="FL103" s="61">
        <f>IF(FK103=0,0,FK103/FK$100*100)</f>
        <v>0</v>
      </c>
      <c r="FM103" s="252"/>
      <c r="FN103" s="8"/>
      <c r="FO103" s="4"/>
      <c r="FP103" s="7"/>
      <c r="FQ103" s="4"/>
      <c r="FR103" s="21"/>
      <c r="FS103" s="282"/>
    </row>
    <row r="104" spans="1:175" hidden="1" outlineLevel="1" x14ac:dyDescent="0.2">
      <c r="A104" s="384"/>
      <c r="B104" s="272"/>
      <c r="C104" s="60"/>
      <c r="D104" s="61">
        <f>IF(C104=0,0,C104/C$100*100)</f>
        <v>0</v>
      </c>
      <c r="E104" s="60"/>
      <c r="F104" s="61">
        <f>IF(E104=0,0,E104/E$100*100)</f>
        <v>0</v>
      </c>
      <c r="G104" s="60"/>
      <c r="H104" s="61">
        <f>IF(G104=0,0,G104/G$100*100)</f>
        <v>0</v>
      </c>
      <c r="I104" s="60"/>
      <c r="J104" s="61">
        <f>IF(I104=0,0,I104/I$100*100)</f>
        <v>0</v>
      </c>
      <c r="K104" s="60"/>
      <c r="L104" s="61">
        <f>IF(K104=0,0,K104/K$100*100)</f>
        <v>0</v>
      </c>
      <c r="M104" s="60"/>
      <c r="N104" s="61">
        <f>IF(M104=0,0,M104/M$100*100)</f>
        <v>0</v>
      </c>
      <c r="O104" s="60"/>
      <c r="P104" s="61">
        <f>IF(O104=0,0,O104/O$100*100)</f>
        <v>0</v>
      </c>
      <c r="Q104" s="60"/>
      <c r="R104" s="61">
        <f>IF(Q104=0,0,Q104/Q$100*100)</f>
        <v>0</v>
      </c>
      <c r="S104" s="60"/>
      <c r="T104" s="61">
        <f>IF(S104=0,0,S104/S$100*100)</f>
        <v>0</v>
      </c>
      <c r="U104" s="60"/>
      <c r="V104" s="61">
        <f>IF(U104=0,0,U104/U$100*100)</f>
        <v>0</v>
      </c>
      <c r="W104" s="60"/>
      <c r="X104" s="61">
        <f>IF(W104=0,0,W104/W$100*100)</f>
        <v>0</v>
      </c>
      <c r="Y104" s="60"/>
      <c r="Z104" s="61">
        <f>IF(Y104=0,0,Y104/Y$100*100)</f>
        <v>0</v>
      </c>
      <c r="AA104" s="60">
        <f t="shared" si="1322"/>
        <v>0</v>
      </c>
      <c r="AB104" s="61">
        <f>IF(AA104=0,0,AA104/AA$100*100)</f>
        <v>0</v>
      </c>
      <c r="AC104" s="252"/>
      <c r="AD104" s="8"/>
      <c r="AE104" s="4"/>
      <c r="AF104" s="7"/>
      <c r="AG104" s="4"/>
      <c r="AH104" s="22"/>
      <c r="AI104" s="282"/>
      <c r="AJ104" s="128">
        <f t="shared" si="1327"/>
        <v>0</v>
      </c>
      <c r="AK104" s="128">
        <f t="shared" si="1328"/>
        <v>0</v>
      </c>
      <c r="AL104" s="60"/>
      <c r="AM104" s="61">
        <f>IF(AL104=0,0,AL104/AL$100*100)</f>
        <v>0</v>
      </c>
      <c r="AN104" s="60"/>
      <c r="AO104" s="61">
        <f>IF(AN104=0,0,AN104/AN$100*100)</f>
        <v>0</v>
      </c>
      <c r="AP104" s="60"/>
      <c r="AQ104" s="61">
        <f>IF(AP104=0,0,AP104/AP$100*100)</f>
        <v>0</v>
      </c>
      <c r="AR104" s="60"/>
      <c r="AS104" s="61">
        <f>IF(AR104=0,0,AR104/AR$100*100)</f>
        <v>0</v>
      </c>
      <c r="AT104" s="60"/>
      <c r="AU104" s="61">
        <f>IF(AT104=0,0,AT104/AT$100*100)</f>
        <v>0</v>
      </c>
      <c r="AV104" s="60"/>
      <c r="AW104" s="61">
        <f>IF(AV104=0,0,AV104/AV$100*100)</f>
        <v>0</v>
      </c>
      <c r="AX104" s="60"/>
      <c r="AY104" s="61">
        <f>IF(AX104=0,0,AX104/AX$100*100)</f>
        <v>0</v>
      </c>
      <c r="AZ104" s="60"/>
      <c r="BA104" s="61">
        <f>IF(AZ104=0,0,AZ104/AZ$100*100)</f>
        <v>0</v>
      </c>
      <c r="BB104" s="60"/>
      <c r="BC104" s="61">
        <f>IF(BB104=0,0,BB104/BB$100*100)</f>
        <v>0</v>
      </c>
      <c r="BD104" s="60"/>
      <c r="BE104" s="61">
        <f>IF(BD104=0,0,BD104/BD$100*100)</f>
        <v>0</v>
      </c>
      <c r="BF104" s="60"/>
      <c r="BG104" s="61">
        <f>IF(BF104=0,0,BF104/BF$100*100)</f>
        <v>0</v>
      </c>
      <c r="BH104" s="60"/>
      <c r="BI104" s="61">
        <f>IF(BH104=0,0,BH104/BH$100*100)</f>
        <v>0</v>
      </c>
      <c r="BJ104" s="60">
        <f t="shared" si="1323"/>
        <v>0</v>
      </c>
      <c r="BK104" s="61">
        <f>IF(BJ104=0,0,BJ104/BJ$100*100)</f>
        <v>0</v>
      </c>
      <c r="BL104" s="252"/>
      <c r="BM104" s="8"/>
      <c r="BN104" s="4"/>
      <c r="BO104" s="7"/>
      <c r="BP104" s="4"/>
      <c r="BQ104" s="22"/>
      <c r="BR104" s="282"/>
      <c r="BS104" s="128">
        <f t="shared" si="1329"/>
        <v>0</v>
      </c>
      <c r="BT104" s="128">
        <f t="shared" si="1330"/>
        <v>0</v>
      </c>
      <c r="BU104" s="60"/>
      <c r="BV104" s="61">
        <f>IF(BU104=0,0,BU104/BU$100*100)</f>
        <v>0</v>
      </c>
      <c r="BW104" s="60"/>
      <c r="BX104" s="61">
        <f>IF(BW104=0,0,BW104/BW$100*100)</f>
        <v>0</v>
      </c>
      <c r="BY104" s="60"/>
      <c r="BZ104" s="61">
        <f>IF(BY104=0,0,BY104/BY$100*100)</f>
        <v>0</v>
      </c>
      <c r="CA104" s="60"/>
      <c r="CB104" s="61">
        <f>IF(CA104=0,0,CA104/CA$100*100)</f>
        <v>0</v>
      </c>
      <c r="CC104" s="60"/>
      <c r="CD104" s="61">
        <f>IF(CC104=0,0,CC104/CC$100*100)</f>
        <v>0</v>
      </c>
      <c r="CE104" s="60"/>
      <c r="CF104" s="61">
        <f>IF(CE104=0,0,CE104/CE$100*100)</f>
        <v>0</v>
      </c>
      <c r="CG104" s="60"/>
      <c r="CH104" s="61">
        <f>IF(CG104=0,0,CG104/CG$100*100)</f>
        <v>0</v>
      </c>
      <c r="CI104" s="60"/>
      <c r="CJ104" s="61">
        <f>IF(CI104=0,0,CI104/CI$100*100)</f>
        <v>0</v>
      </c>
      <c r="CK104" s="60"/>
      <c r="CL104" s="61">
        <f>IF(CK104=0,0,CK104/CK$100*100)</f>
        <v>0</v>
      </c>
      <c r="CM104" s="60"/>
      <c r="CN104" s="61">
        <f>IF(CM104=0,0,CM104/CM$100*100)</f>
        <v>0</v>
      </c>
      <c r="CO104" s="60"/>
      <c r="CP104" s="61">
        <f>IF(CO104=0,0,CO104/CO$100*100)</f>
        <v>0</v>
      </c>
      <c r="CQ104" s="60"/>
      <c r="CR104" s="61">
        <f>IF(CQ104=0,0,CQ104/CQ$100*100)</f>
        <v>0</v>
      </c>
      <c r="CS104" s="60">
        <f t="shared" si="1324"/>
        <v>0</v>
      </c>
      <c r="CT104" s="61">
        <f>IF(CS104=0,0,CS104/CS$100*100)</f>
        <v>0</v>
      </c>
      <c r="CU104" s="252"/>
      <c r="CV104" s="8"/>
      <c r="CW104" s="4"/>
      <c r="CX104" s="7"/>
      <c r="CY104" s="4"/>
      <c r="CZ104" s="22"/>
      <c r="DA104" s="282"/>
      <c r="DB104" s="128">
        <f t="shared" si="1331"/>
        <v>0</v>
      </c>
      <c r="DC104" s="128">
        <f t="shared" si="1332"/>
        <v>0</v>
      </c>
      <c r="DD104" s="60"/>
      <c r="DE104" s="61">
        <f>IF(DD104=0,0,DD104/DD$100*100)</f>
        <v>0</v>
      </c>
      <c r="DF104" s="60"/>
      <c r="DG104" s="61">
        <f>IF(DF104=0,0,DF104/DF$100*100)</f>
        <v>0</v>
      </c>
      <c r="DH104" s="60"/>
      <c r="DI104" s="61">
        <f>IF(DH104=0,0,DH104/DH$100*100)</f>
        <v>0</v>
      </c>
      <c r="DJ104" s="60"/>
      <c r="DK104" s="61">
        <f>IF(DJ104=0,0,DJ104/DJ$100*100)</f>
        <v>0</v>
      </c>
      <c r="DL104" s="60"/>
      <c r="DM104" s="61">
        <f>IF(DL104=0,0,DL104/DL$100*100)</f>
        <v>0</v>
      </c>
      <c r="DN104" s="60"/>
      <c r="DO104" s="61">
        <f>IF(DN104=0,0,DN104/DN$100*100)</f>
        <v>0</v>
      </c>
      <c r="DP104" s="60"/>
      <c r="DQ104" s="61">
        <f>IF(DP104=0,0,DP104/DP$100*100)</f>
        <v>0</v>
      </c>
      <c r="DR104" s="60"/>
      <c r="DS104" s="61">
        <f>IF(DR104=0,0,DR104/DR$100*100)</f>
        <v>0</v>
      </c>
      <c r="DT104" s="60"/>
      <c r="DU104" s="61">
        <f>IF(DT104=0,0,DT104/DT$100*100)</f>
        <v>0</v>
      </c>
      <c r="DV104" s="60"/>
      <c r="DW104" s="61">
        <f>IF(DV104=0,0,DV104/DV$100*100)</f>
        <v>0</v>
      </c>
      <c r="DX104" s="60"/>
      <c r="DY104" s="61">
        <f>IF(DX104=0,0,DX104/DX$100*100)</f>
        <v>0</v>
      </c>
      <c r="DZ104" s="60"/>
      <c r="EA104" s="61">
        <f>IF(DZ104=0,0,DZ104/DZ$100*100)</f>
        <v>0</v>
      </c>
      <c r="EB104" s="60">
        <f t="shared" si="1325"/>
        <v>0</v>
      </c>
      <c r="EC104" s="61">
        <f>IF(EB104=0,0,EB104/EB$100*100)</f>
        <v>0</v>
      </c>
      <c r="ED104" s="252"/>
      <c r="EE104" s="8"/>
      <c r="EF104" s="4"/>
      <c r="EG104" s="7"/>
      <c r="EH104" s="4"/>
      <c r="EI104" s="22"/>
      <c r="EJ104" s="282"/>
      <c r="EK104" s="128">
        <f t="shared" si="1333"/>
        <v>0</v>
      </c>
      <c r="EL104" s="128">
        <f t="shared" si="1334"/>
        <v>0</v>
      </c>
      <c r="EM104" s="60"/>
      <c r="EN104" s="61">
        <f>IF(EM104=0,0,EM104/EM$100*100)</f>
        <v>0</v>
      </c>
      <c r="EO104" s="60"/>
      <c r="EP104" s="61">
        <f>IF(EO104=0,0,EO104/EO$100*100)</f>
        <v>0</v>
      </c>
      <c r="EQ104" s="60"/>
      <c r="ER104" s="61">
        <f>IF(EQ104=0,0,EQ104/EQ$100*100)</f>
        <v>0</v>
      </c>
      <c r="ES104" s="60"/>
      <c r="ET104" s="61">
        <f>IF(ES104=0,0,ES104/ES$100*100)</f>
        <v>0</v>
      </c>
      <c r="EU104" s="60"/>
      <c r="EV104" s="61">
        <f>IF(EU104=0,0,EU104/EU$100*100)</f>
        <v>0</v>
      </c>
      <c r="EW104" s="60"/>
      <c r="EX104" s="61">
        <f>IF(EW104=0,0,EW104/EW$100*100)</f>
        <v>0</v>
      </c>
      <c r="EY104" s="60"/>
      <c r="EZ104" s="61">
        <f>IF(EY104=0,0,EY104/EY$100*100)</f>
        <v>0</v>
      </c>
      <c r="FA104" s="60"/>
      <c r="FB104" s="61">
        <f>IF(FA104=0,0,FA104/FA$100*100)</f>
        <v>0</v>
      </c>
      <c r="FC104" s="60"/>
      <c r="FD104" s="61">
        <f>IF(FC104=0,0,FC104/FC$100*100)</f>
        <v>0</v>
      </c>
      <c r="FE104" s="60"/>
      <c r="FF104" s="61">
        <f>IF(FE104=0,0,FE104/FE$100*100)</f>
        <v>0</v>
      </c>
      <c r="FG104" s="60"/>
      <c r="FH104" s="61">
        <f>IF(FG104=0,0,FG104/FG$100*100)</f>
        <v>0</v>
      </c>
      <c r="FI104" s="60"/>
      <c r="FJ104" s="61">
        <f>IF(FI104=0,0,FI104/FI$100*100)</f>
        <v>0</v>
      </c>
      <c r="FK104" s="60">
        <f t="shared" si="1326"/>
        <v>0</v>
      </c>
      <c r="FL104" s="61">
        <f>IF(FK104=0,0,FK104/FK$100*100)</f>
        <v>0</v>
      </c>
      <c r="FM104" s="252"/>
      <c r="FN104" s="8"/>
      <c r="FO104" s="4"/>
      <c r="FP104" s="7"/>
      <c r="FQ104" s="4"/>
      <c r="FR104" s="22"/>
      <c r="FS104" s="282"/>
    </row>
    <row r="105" spans="1:175" hidden="1" outlineLevel="1" x14ac:dyDescent="0.2">
      <c r="A105" s="412" t="s">
        <v>8</v>
      </c>
      <c r="B105" s="412" t="s">
        <v>486</v>
      </c>
      <c r="C105" s="413">
        <f>-SUM(C101:C104)/Stammdaten!$B$14</f>
        <v>0</v>
      </c>
      <c r="D105" s="414">
        <f>IF(C105=0,0,C105/C$100*100)</f>
        <v>0</v>
      </c>
      <c r="E105" s="413">
        <f>-SUM(E101:E104)/Stammdaten!$B$14</f>
        <v>0</v>
      </c>
      <c r="F105" s="414">
        <f t="shared" ref="F105" si="1346">IF(E105=0,0,E105/E$100*100)</f>
        <v>0</v>
      </c>
      <c r="G105" s="413">
        <f>-SUM(G101:G104)/Stammdaten!$B$14</f>
        <v>0</v>
      </c>
      <c r="H105" s="414">
        <f t="shared" ref="H105" si="1347">IF(G105=0,0,G105/G$100*100)</f>
        <v>0</v>
      </c>
      <c r="I105" s="413">
        <f>-SUM(I101:I104)/Stammdaten!$B$14</f>
        <v>0</v>
      </c>
      <c r="J105" s="414">
        <f t="shared" ref="J105" si="1348">IF(I105=0,0,I105/I$100*100)</f>
        <v>0</v>
      </c>
      <c r="K105" s="413">
        <f>-SUM(K101:K104)/Stammdaten!$B$14</f>
        <v>0</v>
      </c>
      <c r="L105" s="414">
        <f t="shared" ref="L105" si="1349">IF(K105=0,0,K105/K$100*100)</f>
        <v>0</v>
      </c>
      <c r="M105" s="413">
        <f>-SUM(M101:M104)/Stammdaten!$B$14</f>
        <v>0</v>
      </c>
      <c r="N105" s="414">
        <f t="shared" ref="N105" si="1350">IF(M105=0,0,M105/M$100*100)</f>
        <v>0</v>
      </c>
      <c r="O105" s="413">
        <f>-SUM(O101:O104)/Stammdaten!$B$14</f>
        <v>0</v>
      </c>
      <c r="P105" s="414">
        <f t="shared" ref="P105" si="1351">IF(O105=0,0,O105/O$100*100)</f>
        <v>0</v>
      </c>
      <c r="Q105" s="413">
        <f>-SUM(Q101:Q104)/Stammdaten!$B$14</f>
        <v>0</v>
      </c>
      <c r="R105" s="414">
        <f t="shared" ref="R105" si="1352">IF(Q105=0,0,Q105/Q$100*100)</f>
        <v>0</v>
      </c>
      <c r="S105" s="413">
        <f>-SUM(S101:S104)/Stammdaten!$B$14</f>
        <v>0</v>
      </c>
      <c r="T105" s="414">
        <f t="shared" ref="T105" si="1353">IF(S105=0,0,S105/S$100*100)</f>
        <v>0</v>
      </c>
      <c r="U105" s="413">
        <f>-SUM(U101:U104)/Stammdaten!$B$14</f>
        <v>0</v>
      </c>
      <c r="V105" s="414">
        <f t="shared" ref="V105" si="1354">IF(U105=0,0,U105/U$100*100)</f>
        <v>0</v>
      </c>
      <c r="W105" s="413">
        <f>-SUM(W101:W104)/Stammdaten!$B$14</f>
        <v>0</v>
      </c>
      <c r="X105" s="414">
        <f t="shared" ref="X105" si="1355">IF(W105=0,0,W105/W$100*100)</f>
        <v>0</v>
      </c>
      <c r="Y105" s="413">
        <f>-SUM(Y101:Y104)/Stammdaten!$B$14</f>
        <v>0</v>
      </c>
      <c r="Z105" s="414">
        <f t="shared" ref="Z105" si="1356">IF(Y105=0,0,Y105/Y$100*100)</f>
        <v>0</v>
      </c>
      <c r="AA105" s="415">
        <f t="shared" si="1322"/>
        <v>0</v>
      </c>
      <c r="AB105" s="414">
        <f>IF(AA105=0,0,AA105/AA$100*100)</f>
        <v>0</v>
      </c>
      <c r="AC105" s="253"/>
      <c r="AD105" s="13"/>
      <c r="AE105" s="14"/>
      <c r="AF105" s="9"/>
      <c r="AG105" s="14"/>
      <c r="AH105" s="22"/>
      <c r="AI105" s="282"/>
      <c r="AJ105" s="412" t="str">
        <f t="shared" si="1327"/>
        <v>depreciation</v>
      </c>
      <c r="AK105" s="413" t="str">
        <f t="shared" si="1328"/>
        <v>Abschreibung</v>
      </c>
      <c r="AL105" s="414">
        <f>-SUM(AL101:AL104)/Stammdaten!$C$14</f>
        <v>0</v>
      </c>
      <c r="AM105" s="413">
        <f>IF(AL105=0,0,AL105/AL$100*100)</f>
        <v>0</v>
      </c>
      <c r="AN105" s="414">
        <f>-SUM(AN101:AN104)/Stammdaten!$C$14</f>
        <v>0</v>
      </c>
      <c r="AO105" s="413">
        <f t="shared" ref="AO105" si="1357">IF(AN105=0,0,AN105/AN$100*100)</f>
        <v>0</v>
      </c>
      <c r="AP105" s="414">
        <f>-SUM(AP101:AP104)/Stammdaten!$C$14</f>
        <v>0</v>
      </c>
      <c r="AQ105" s="413">
        <f t="shared" ref="AQ105" si="1358">IF(AP105=0,0,AP105/AP$100*100)</f>
        <v>0</v>
      </c>
      <c r="AR105" s="414">
        <f>-SUM(AR101:AR104)/Stammdaten!$C$14</f>
        <v>0</v>
      </c>
      <c r="AS105" s="413">
        <f t="shared" ref="AS105" si="1359">IF(AR105=0,0,AR105/AR$100*100)</f>
        <v>0</v>
      </c>
      <c r="AT105" s="414">
        <f>-SUM(AT101:AT104)/Stammdaten!$C$14</f>
        <v>0</v>
      </c>
      <c r="AU105" s="413">
        <f t="shared" ref="AU105" si="1360">IF(AT105=0,0,AT105/AT$100*100)</f>
        <v>0</v>
      </c>
      <c r="AV105" s="414">
        <f>-SUM(AV101:AV104)/Stammdaten!$C$14</f>
        <v>0</v>
      </c>
      <c r="AW105" s="413">
        <f t="shared" ref="AW105" si="1361">IF(AV105=0,0,AV105/AV$100*100)</f>
        <v>0</v>
      </c>
      <c r="AX105" s="414">
        <f>-SUM(AX101:AX104)/Stammdaten!$C$14</f>
        <v>0</v>
      </c>
      <c r="AY105" s="413">
        <f t="shared" ref="AY105" si="1362">IF(AX105=0,0,AX105/AX$100*100)</f>
        <v>0</v>
      </c>
      <c r="AZ105" s="414">
        <f>-SUM(AZ101:AZ104)/Stammdaten!$C$14</f>
        <v>0</v>
      </c>
      <c r="BA105" s="413">
        <f t="shared" ref="BA105" si="1363">IF(AZ105=0,0,AZ105/AZ$100*100)</f>
        <v>0</v>
      </c>
      <c r="BB105" s="414">
        <f>-SUM(BB101:BB104)/Stammdaten!$C$14</f>
        <v>0</v>
      </c>
      <c r="BC105" s="413">
        <f t="shared" ref="BC105" si="1364">IF(BB105=0,0,BB105/BB$100*100)</f>
        <v>0</v>
      </c>
      <c r="BD105" s="414">
        <f>-SUM(BD101:BD104)/Stammdaten!$C$14</f>
        <v>0</v>
      </c>
      <c r="BE105" s="413">
        <f t="shared" ref="BE105" si="1365">IF(BD105=0,0,BD105/BD$100*100)</f>
        <v>0</v>
      </c>
      <c r="BF105" s="414">
        <f>-SUM(BF101:BF104)/Stammdaten!$C$14</f>
        <v>0</v>
      </c>
      <c r="BG105" s="413">
        <f t="shared" ref="BG105" si="1366">IF(BF105=0,0,BF105/BF$100*100)</f>
        <v>0</v>
      </c>
      <c r="BH105" s="414">
        <f>-SUM(BH101:BH104)/Stammdaten!$C$14</f>
        <v>0</v>
      </c>
      <c r="BI105" s="415">
        <f t="shared" ref="BI105" si="1367">IF(BH105=0,0,BH105/BH$100*100)</f>
        <v>0</v>
      </c>
      <c r="BJ105" s="414">
        <f t="shared" si="1323"/>
        <v>0</v>
      </c>
      <c r="BK105" s="61">
        <f>IF(BJ105=0,0,BJ105/BJ$100*100)</f>
        <v>0</v>
      </c>
      <c r="BL105" s="253"/>
      <c r="BM105" s="13"/>
      <c r="BN105" s="14"/>
      <c r="BO105" s="9"/>
      <c r="BP105" s="14"/>
      <c r="BQ105" s="22"/>
      <c r="BR105" s="282"/>
      <c r="BS105" s="412" t="str">
        <f t="shared" si="1329"/>
        <v>depreciation</v>
      </c>
      <c r="BT105" s="413" t="str">
        <f t="shared" si="1330"/>
        <v>Abschreibung</v>
      </c>
      <c r="BU105" s="414">
        <f>-SUM(BU101:BU104)/Stammdaten!$D$14</f>
        <v>0</v>
      </c>
      <c r="BV105" s="413">
        <f>IF(BU105=0,0,BU105/BU$100*100)</f>
        <v>0</v>
      </c>
      <c r="BW105" s="414">
        <f>-SUM(BW101:BW104)/Stammdaten!$D$14</f>
        <v>0</v>
      </c>
      <c r="BX105" s="413">
        <f t="shared" ref="BX105" si="1368">IF(BW105=0,0,BW105/BW$100*100)</f>
        <v>0</v>
      </c>
      <c r="BY105" s="414">
        <f>-SUM(BY101:BY104)/Stammdaten!$D$14</f>
        <v>0</v>
      </c>
      <c r="BZ105" s="413">
        <f t="shared" ref="BZ105" si="1369">IF(BY105=0,0,BY105/BY$100*100)</f>
        <v>0</v>
      </c>
      <c r="CA105" s="414">
        <f>-SUM(CA101:CA104)/Stammdaten!$D$14</f>
        <v>0</v>
      </c>
      <c r="CB105" s="413">
        <f t="shared" ref="CB105" si="1370">IF(CA105=0,0,CA105/CA$100*100)</f>
        <v>0</v>
      </c>
      <c r="CC105" s="414">
        <f>-SUM(CC101:CC104)/Stammdaten!$D$14</f>
        <v>0</v>
      </c>
      <c r="CD105" s="413">
        <f t="shared" ref="CD105" si="1371">IF(CC105=0,0,CC105/CC$100*100)</f>
        <v>0</v>
      </c>
      <c r="CE105" s="414">
        <f>-SUM(CE101:CE104)/Stammdaten!$D$14</f>
        <v>0</v>
      </c>
      <c r="CF105" s="413">
        <f t="shared" ref="CF105" si="1372">IF(CE105=0,0,CE105/CE$100*100)</f>
        <v>0</v>
      </c>
      <c r="CG105" s="414">
        <f>-SUM(CG101:CG104)/Stammdaten!$D$14</f>
        <v>0</v>
      </c>
      <c r="CH105" s="413">
        <f t="shared" ref="CH105" si="1373">IF(CG105=0,0,CG105/CG$100*100)</f>
        <v>0</v>
      </c>
      <c r="CI105" s="414">
        <f>-SUM(CI101:CI104)/Stammdaten!$D$14</f>
        <v>0</v>
      </c>
      <c r="CJ105" s="413">
        <f t="shared" ref="CJ105" si="1374">IF(CI105=0,0,CI105/CI$100*100)</f>
        <v>0</v>
      </c>
      <c r="CK105" s="414">
        <f>-SUM(CK101:CK104)/Stammdaten!$D$14</f>
        <v>0</v>
      </c>
      <c r="CL105" s="413">
        <f t="shared" ref="CL105" si="1375">IF(CK105=0,0,CK105/CK$100*100)</f>
        <v>0</v>
      </c>
      <c r="CM105" s="414">
        <f>-SUM(CM101:CM104)/Stammdaten!$D$14</f>
        <v>0</v>
      </c>
      <c r="CN105" s="413">
        <f t="shared" ref="CN105" si="1376">IF(CM105=0,0,CM105/CM$100*100)</f>
        <v>0</v>
      </c>
      <c r="CO105" s="414">
        <f>-SUM(CO101:CO104)/Stammdaten!$D$14</f>
        <v>0</v>
      </c>
      <c r="CP105" s="413">
        <f t="shared" ref="CP105" si="1377">IF(CO105=0,0,CO105/CO$100*100)</f>
        <v>0</v>
      </c>
      <c r="CQ105" s="414">
        <f>-SUM(CQ101:CQ104)/Stammdaten!$D$14</f>
        <v>0</v>
      </c>
      <c r="CR105" s="415">
        <f t="shared" ref="CR105" si="1378">IF(CQ105=0,0,CQ105/CQ$100*100)</f>
        <v>0</v>
      </c>
      <c r="CS105" s="414">
        <f t="shared" si="1324"/>
        <v>0</v>
      </c>
      <c r="CT105" s="61">
        <f>IF(CS105=0,0,CS105/CS$100*100)</f>
        <v>0</v>
      </c>
      <c r="CU105" s="253"/>
      <c r="CV105" s="13"/>
      <c r="CW105" s="14"/>
      <c r="CX105" s="9"/>
      <c r="CY105" s="14"/>
      <c r="CZ105" s="22"/>
      <c r="DA105" s="282"/>
      <c r="DB105" s="412" t="str">
        <f t="shared" si="1331"/>
        <v>depreciation</v>
      </c>
      <c r="DC105" s="413" t="str">
        <f t="shared" si="1332"/>
        <v>Abschreibung</v>
      </c>
      <c r="DD105" s="414">
        <f>-SUM(DD101:DD104)/Stammdaten!$E$14</f>
        <v>0</v>
      </c>
      <c r="DE105" s="413">
        <f>IF(DD105=0,0,DD105/DD$100*100)</f>
        <v>0</v>
      </c>
      <c r="DF105" s="414">
        <f>-SUM(DF101:DF104)/Stammdaten!$E$14</f>
        <v>0</v>
      </c>
      <c r="DG105" s="413">
        <f t="shared" ref="DG105" si="1379">IF(DF105=0,0,DF105/DF$100*100)</f>
        <v>0</v>
      </c>
      <c r="DH105" s="414">
        <f>-SUM(DH101:DH104)/Stammdaten!$E$14</f>
        <v>0</v>
      </c>
      <c r="DI105" s="413">
        <f t="shared" ref="DI105" si="1380">IF(DH105=0,0,DH105/DH$100*100)</f>
        <v>0</v>
      </c>
      <c r="DJ105" s="414">
        <f>-SUM(DJ101:DJ104)/Stammdaten!$E$14</f>
        <v>0</v>
      </c>
      <c r="DK105" s="413">
        <f t="shared" ref="DK105" si="1381">IF(DJ105=0,0,DJ105/DJ$100*100)</f>
        <v>0</v>
      </c>
      <c r="DL105" s="414">
        <f>-SUM(DL101:DL104)/Stammdaten!$E$14</f>
        <v>0</v>
      </c>
      <c r="DM105" s="413">
        <f t="shared" ref="DM105" si="1382">IF(DL105=0,0,DL105/DL$100*100)</f>
        <v>0</v>
      </c>
      <c r="DN105" s="414">
        <f>-SUM(DN101:DN104)/Stammdaten!$E$14</f>
        <v>0</v>
      </c>
      <c r="DO105" s="413">
        <f t="shared" ref="DO105" si="1383">IF(DN105=0,0,DN105/DN$100*100)</f>
        <v>0</v>
      </c>
      <c r="DP105" s="414">
        <f>-SUM(DP101:DP104)/Stammdaten!$E$14</f>
        <v>0</v>
      </c>
      <c r="DQ105" s="413">
        <f t="shared" ref="DQ105" si="1384">IF(DP105=0,0,DP105/DP$100*100)</f>
        <v>0</v>
      </c>
      <c r="DR105" s="414">
        <f>-SUM(DR101:DR104)/Stammdaten!$E$14</f>
        <v>0</v>
      </c>
      <c r="DS105" s="413">
        <f t="shared" ref="DS105" si="1385">IF(DR105=0,0,DR105/DR$100*100)</f>
        <v>0</v>
      </c>
      <c r="DT105" s="414">
        <f>-SUM(DT101:DT104)/Stammdaten!$E$14</f>
        <v>0</v>
      </c>
      <c r="DU105" s="413">
        <f t="shared" ref="DU105" si="1386">IF(DT105=0,0,DT105/DT$100*100)</f>
        <v>0</v>
      </c>
      <c r="DV105" s="414">
        <f>-SUM(DV101:DV104)/Stammdaten!$E$14</f>
        <v>0</v>
      </c>
      <c r="DW105" s="413">
        <f t="shared" ref="DW105" si="1387">IF(DV105=0,0,DV105/DV$100*100)</f>
        <v>0</v>
      </c>
      <c r="DX105" s="414">
        <f>-SUM(DX101:DX104)/Stammdaten!$E$14</f>
        <v>0</v>
      </c>
      <c r="DY105" s="413">
        <f t="shared" ref="DY105" si="1388">IF(DX105=0,0,DX105/DX$100*100)</f>
        <v>0</v>
      </c>
      <c r="DZ105" s="414">
        <f>-SUM(DZ101:DZ104)/Stammdaten!$E$14</f>
        <v>0</v>
      </c>
      <c r="EA105" s="415">
        <f t="shared" ref="EA105" si="1389">IF(DZ105=0,0,DZ105/DZ$100*100)</f>
        <v>0</v>
      </c>
      <c r="EB105" s="414">
        <f t="shared" si="1325"/>
        <v>0</v>
      </c>
      <c r="EC105" s="61">
        <f>IF(EB105=0,0,EB105/EB$100*100)</f>
        <v>0</v>
      </c>
      <c r="ED105" s="253"/>
      <c r="EE105" s="13"/>
      <c r="EF105" s="14"/>
      <c r="EG105" s="9"/>
      <c r="EH105" s="14"/>
      <c r="EI105" s="22"/>
      <c r="EJ105" s="282"/>
      <c r="EK105" s="412" t="str">
        <f t="shared" si="1333"/>
        <v>depreciation</v>
      </c>
      <c r="EL105" s="413" t="str">
        <f t="shared" si="1334"/>
        <v>Abschreibung</v>
      </c>
      <c r="EM105" s="414">
        <f>-SUM(EM101:EM104)/Stammdaten!$F$14</f>
        <v>0</v>
      </c>
      <c r="EN105" s="413">
        <f>IF(EM105=0,0,EM105/EM$100*100)</f>
        <v>0</v>
      </c>
      <c r="EO105" s="414">
        <f>-SUM(EO101:EO104)/Stammdaten!$F$14</f>
        <v>0</v>
      </c>
      <c r="EP105" s="413">
        <f t="shared" ref="EP105" si="1390">IF(EO105=0,0,EO105/EO$100*100)</f>
        <v>0</v>
      </c>
      <c r="EQ105" s="414">
        <f>-SUM(EQ101:EQ104)/Stammdaten!$F$14</f>
        <v>0</v>
      </c>
      <c r="ER105" s="413">
        <f t="shared" ref="ER105" si="1391">IF(EQ105=0,0,EQ105/EQ$100*100)</f>
        <v>0</v>
      </c>
      <c r="ES105" s="414">
        <f>-SUM(ES101:ES104)/Stammdaten!$F$14</f>
        <v>0</v>
      </c>
      <c r="ET105" s="413">
        <f t="shared" ref="ET105" si="1392">IF(ES105=0,0,ES105/ES$100*100)</f>
        <v>0</v>
      </c>
      <c r="EU105" s="414">
        <f>-SUM(EU101:EU104)/Stammdaten!$F$14</f>
        <v>0</v>
      </c>
      <c r="EV105" s="413">
        <f t="shared" ref="EV105" si="1393">IF(EU105=0,0,EU105/EU$100*100)</f>
        <v>0</v>
      </c>
      <c r="EW105" s="414">
        <f>-SUM(EW101:EW104)/Stammdaten!$F$14</f>
        <v>0</v>
      </c>
      <c r="EX105" s="413">
        <f t="shared" ref="EX105" si="1394">IF(EW105=0,0,EW105/EW$100*100)</f>
        <v>0</v>
      </c>
      <c r="EY105" s="414">
        <f>-SUM(EY101:EY104)/Stammdaten!$F$14</f>
        <v>0</v>
      </c>
      <c r="EZ105" s="413">
        <f t="shared" ref="EZ105" si="1395">IF(EY105=0,0,EY105/EY$100*100)</f>
        <v>0</v>
      </c>
      <c r="FA105" s="414">
        <f>-SUM(FA101:FA104)/Stammdaten!$F$14</f>
        <v>0</v>
      </c>
      <c r="FB105" s="413">
        <f t="shared" ref="FB105" si="1396">IF(FA105=0,0,FA105/FA$100*100)</f>
        <v>0</v>
      </c>
      <c r="FC105" s="414">
        <f>-SUM(FC101:FC104)/Stammdaten!$F$14</f>
        <v>0</v>
      </c>
      <c r="FD105" s="413">
        <f t="shared" ref="FD105" si="1397">IF(FC105=0,0,FC105/FC$100*100)</f>
        <v>0</v>
      </c>
      <c r="FE105" s="414">
        <f>-SUM(FE101:FE104)/Stammdaten!$F$14</f>
        <v>0</v>
      </c>
      <c r="FF105" s="413">
        <f t="shared" ref="FF105" si="1398">IF(FE105=0,0,FE105/FE$100*100)</f>
        <v>0</v>
      </c>
      <c r="FG105" s="414">
        <f>-SUM(FG101:FG104)/Stammdaten!$F$14</f>
        <v>0</v>
      </c>
      <c r="FH105" s="413">
        <f t="shared" ref="FH105" si="1399">IF(FG105=0,0,FG105/FG$100*100)</f>
        <v>0</v>
      </c>
      <c r="FI105" s="414">
        <f>-SUM(FI101:FI104)/Stammdaten!$F$14</f>
        <v>0</v>
      </c>
      <c r="FJ105" s="415">
        <f t="shared" ref="FJ105" si="1400">IF(FI105=0,0,FI105/FI$100*100)</f>
        <v>0</v>
      </c>
      <c r="FK105" s="414">
        <f t="shared" si="1326"/>
        <v>0</v>
      </c>
      <c r="FL105" s="61">
        <f>IF(FK105=0,0,FK105/FK$100*100)</f>
        <v>0</v>
      </c>
      <c r="FM105" s="253"/>
      <c r="FN105" s="13"/>
      <c r="FO105" s="14"/>
      <c r="FP105" s="9"/>
      <c r="FQ105" s="14"/>
      <c r="FR105" s="22"/>
      <c r="FS105" s="282"/>
    </row>
    <row r="106" spans="1:175" ht="4.5" customHeight="1" x14ac:dyDescent="0.2">
      <c r="A106" s="59"/>
      <c r="B106" s="59"/>
      <c r="C106" s="60"/>
      <c r="D106" s="61"/>
      <c r="E106" s="60"/>
      <c r="F106" s="61"/>
      <c r="G106" s="60"/>
      <c r="H106" s="61"/>
      <c r="I106" s="60"/>
      <c r="J106" s="61"/>
      <c r="K106" s="60"/>
      <c r="L106" s="61"/>
      <c r="M106" s="60"/>
      <c r="N106" s="61"/>
      <c r="O106" s="60"/>
      <c r="P106" s="61"/>
      <c r="Q106" s="60"/>
      <c r="R106" s="61"/>
      <c r="S106" s="60"/>
      <c r="T106" s="61"/>
      <c r="U106" s="60"/>
      <c r="V106" s="61"/>
      <c r="W106" s="60"/>
      <c r="X106" s="61"/>
      <c r="Y106" s="60"/>
      <c r="Z106" s="61"/>
      <c r="AA106" s="60"/>
      <c r="AB106" s="61"/>
      <c r="AC106" s="252"/>
      <c r="AD106" s="8"/>
      <c r="AE106" s="4"/>
      <c r="AF106" s="7"/>
      <c r="AG106" s="4"/>
      <c r="AH106" s="22"/>
      <c r="AI106" s="282"/>
      <c r="AJ106" s="59"/>
      <c r="AK106" s="59"/>
      <c r="AL106" s="60"/>
      <c r="AM106" s="61"/>
      <c r="AN106" s="60"/>
      <c r="AO106" s="61"/>
      <c r="AP106" s="60"/>
      <c r="AQ106" s="61"/>
      <c r="AR106" s="60"/>
      <c r="AS106" s="61"/>
      <c r="AT106" s="60"/>
      <c r="AU106" s="61"/>
      <c r="AV106" s="60"/>
      <c r="AW106" s="61"/>
      <c r="AX106" s="60"/>
      <c r="AY106" s="61"/>
      <c r="AZ106" s="60"/>
      <c r="BA106" s="61"/>
      <c r="BB106" s="60"/>
      <c r="BC106" s="61"/>
      <c r="BD106" s="60"/>
      <c r="BE106" s="61"/>
      <c r="BF106" s="60"/>
      <c r="BG106" s="61"/>
      <c r="BH106" s="60"/>
      <c r="BI106" s="61"/>
      <c r="BJ106" s="60"/>
      <c r="BK106" s="61"/>
      <c r="BL106" s="252"/>
      <c r="BM106" s="8"/>
      <c r="BN106" s="4"/>
      <c r="BO106" s="7"/>
      <c r="BP106" s="4"/>
      <c r="BQ106" s="22"/>
      <c r="BR106" s="282"/>
      <c r="BS106" s="59"/>
      <c r="BT106" s="59"/>
      <c r="BU106" s="60"/>
      <c r="BV106" s="61"/>
      <c r="BW106" s="60"/>
      <c r="BX106" s="61"/>
      <c r="BY106" s="60"/>
      <c r="BZ106" s="61"/>
      <c r="CA106" s="60"/>
      <c r="CB106" s="61"/>
      <c r="CC106" s="60"/>
      <c r="CD106" s="61"/>
      <c r="CE106" s="60"/>
      <c r="CF106" s="61"/>
      <c r="CG106" s="60"/>
      <c r="CH106" s="61"/>
      <c r="CI106" s="60"/>
      <c r="CJ106" s="61"/>
      <c r="CK106" s="60"/>
      <c r="CL106" s="61"/>
      <c r="CM106" s="60"/>
      <c r="CN106" s="61"/>
      <c r="CO106" s="60"/>
      <c r="CP106" s="61"/>
      <c r="CQ106" s="60"/>
      <c r="CR106" s="61"/>
      <c r="CS106" s="60"/>
      <c r="CT106" s="61"/>
      <c r="CU106" s="252"/>
      <c r="CV106" s="8"/>
      <c r="CW106" s="4"/>
      <c r="CX106" s="7"/>
      <c r="CY106" s="4"/>
      <c r="CZ106" s="22"/>
      <c r="DA106" s="282"/>
      <c r="DB106" s="59"/>
      <c r="DC106" s="59"/>
      <c r="DD106" s="60"/>
      <c r="DE106" s="61"/>
      <c r="DF106" s="60"/>
      <c r="DG106" s="61"/>
      <c r="DH106" s="60"/>
      <c r="DI106" s="61"/>
      <c r="DJ106" s="60"/>
      <c r="DK106" s="61"/>
      <c r="DL106" s="60"/>
      <c r="DM106" s="61"/>
      <c r="DN106" s="60"/>
      <c r="DO106" s="61"/>
      <c r="DP106" s="60"/>
      <c r="DQ106" s="61"/>
      <c r="DR106" s="60"/>
      <c r="DS106" s="61"/>
      <c r="DT106" s="60"/>
      <c r="DU106" s="61"/>
      <c r="DV106" s="60"/>
      <c r="DW106" s="61"/>
      <c r="DX106" s="60"/>
      <c r="DY106" s="61"/>
      <c r="DZ106" s="60"/>
      <c r="EA106" s="61"/>
      <c r="EB106" s="60"/>
      <c r="EC106" s="61"/>
      <c r="ED106" s="252"/>
      <c r="EE106" s="8"/>
      <c r="EF106" s="4"/>
      <c r="EG106" s="7"/>
      <c r="EH106" s="4"/>
      <c r="EI106" s="22"/>
      <c r="EJ106" s="282"/>
      <c r="EK106" s="59"/>
      <c r="EL106" s="59"/>
      <c r="EM106" s="60"/>
      <c r="EN106" s="61"/>
      <c r="EO106" s="60"/>
      <c r="EP106" s="61"/>
      <c r="EQ106" s="60"/>
      <c r="ER106" s="61"/>
      <c r="ES106" s="60"/>
      <c r="ET106" s="61"/>
      <c r="EU106" s="60"/>
      <c r="EV106" s="61"/>
      <c r="EW106" s="60"/>
      <c r="EX106" s="61"/>
      <c r="EY106" s="60"/>
      <c r="EZ106" s="61"/>
      <c r="FA106" s="60"/>
      <c r="FB106" s="61"/>
      <c r="FC106" s="60"/>
      <c r="FD106" s="61"/>
      <c r="FE106" s="60"/>
      <c r="FF106" s="61"/>
      <c r="FG106" s="60"/>
      <c r="FH106" s="61"/>
      <c r="FI106" s="60"/>
      <c r="FJ106" s="61"/>
      <c r="FK106" s="60"/>
      <c r="FL106" s="61"/>
      <c r="FM106" s="252"/>
      <c r="FN106" s="8"/>
      <c r="FO106" s="4"/>
      <c r="FP106" s="7"/>
      <c r="FQ106" s="4"/>
      <c r="FR106" s="22"/>
      <c r="FS106" s="282"/>
    </row>
    <row r="107" spans="1:175" s="28" customFormat="1" collapsed="1" x14ac:dyDescent="0.2">
      <c r="A107" s="50" t="s">
        <v>487</v>
      </c>
      <c r="B107" s="50" t="s">
        <v>312</v>
      </c>
      <c r="C107" s="51">
        <f>SUM(C108:C112)</f>
        <v>0</v>
      </c>
      <c r="D107" s="52">
        <f>IF(C107=0,0,C107/C$149*100)</f>
        <v>0</v>
      </c>
      <c r="E107" s="51">
        <f>SUM(E108:E112)</f>
        <v>0</v>
      </c>
      <c r="F107" s="52">
        <f>IF(E107=0,0,E107/E$149*100)</f>
        <v>0</v>
      </c>
      <c r="G107" s="51">
        <f>SUM(G108:G112)</f>
        <v>0</v>
      </c>
      <c r="H107" s="52">
        <f>IF(G107=0,0,G107/G$149*100)</f>
        <v>0</v>
      </c>
      <c r="I107" s="51">
        <f>SUM(I108:I112)</f>
        <v>0</v>
      </c>
      <c r="J107" s="52">
        <f>IF(I107=0,0,I107/I$149*100)</f>
        <v>0</v>
      </c>
      <c r="K107" s="51">
        <f>SUM(K108:K112)</f>
        <v>0</v>
      </c>
      <c r="L107" s="52">
        <f>IF(K107=0,0,K107/K$149*100)</f>
        <v>0</v>
      </c>
      <c r="M107" s="51">
        <f>SUM(M108:M112)</f>
        <v>0</v>
      </c>
      <c r="N107" s="52">
        <f>IF(M107=0,0,M107/M$149*100)</f>
        <v>0</v>
      </c>
      <c r="O107" s="51">
        <f>SUM(O108:O112)</f>
        <v>0</v>
      </c>
      <c r="P107" s="52">
        <f>IF(O107=0,0,O107/O$149*100)</f>
        <v>0</v>
      </c>
      <c r="Q107" s="51">
        <f>SUM(Q108:Q112)</f>
        <v>0</v>
      </c>
      <c r="R107" s="52">
        <f>IF(Q107=0,0,Q107/Q$149*100)</f>
        <v>0</v>
      </c>
      <c r="S107" s="51">
        <f>SUM(S108:S112)</f>
        <v>0</v>
      </c>
      <c r="T107" s="52">
        <f>IF(S107=0,0,S107/S$149*100)</f>
        <v>0</v>
      </c>
      <c r="U107" s="51">
        <f>SUM(U108:U112)</f>
        <v>0</v>
      </c>
      <c r="V107" s="52">
        <f>IF(U107=0,0,U107/U$149*100)</f>
        <v>0</v>
      </c>
      <c r="W107" s="51">
        <f>SUM(W108:W112)</f>
        <v>0</v>
      </c>
      <c r="X107" s="52">
        <f>IF(W107=0,0,W107/W$149*100)</f>
        <v>0</v>
      </c>
      <c r="Y107" s="51">
        <f>SUM(Y108:Y112)</f>
        <v>0</v>
      </c>
      <c r="Z107" s="52">
        <f>IF(Y107=0,0,Y107/Y$149*100)</f>
        <v>0</v>
      </c>
      <c r="AA107" s="51">
        <f t="shared" si="1322"/>
        <v>0</v>
      </c>
      <c r="AB107" s="52">
        <f>IF(AA107=0,0,AA107/AA$149*100)</f>
        <v>0</v>
      </c>
      <c r="AC107" s="252"/>
      <c r="AD107" s="8"/>
      <c r="AE107" s="4"/>
      <c r="AF107" s="7"/>
      <c r="AG107" s="4"/>
      <c r="AH107" s="22"/>
      <c r="AI107" s="282"/>
      <c r="AJ107" s="50" t="s">
        <v>19</v>
      </c>
      <c r="AK107" s="50" t="s">
        <v>312</v>
      </c>
      <c r="AL107" s="51">
        <f>SUM(AL108:AL112)</f>
        <v>0</v>
      </c>
      <c r="AM107" s="52">
        <f>IF(AL107=0,0,AL107/AL$149*100)</f>
        <v>0</v>
      </c>
      <c r="AN107" s="51">
        <f>SUM(AN108:AN112)</f>
        <v>0</v>
      </c>
      <c r="AO107" s="52">
        <f>IF(AN107=0,0,AN107/AN$149*100)</f>
        <v>0</v>
      </c>
      <c r="AP107" s="51">
        <f>SUM(AP108:AP112)</f>
        <v>0</v>
      </c>
      <c r="AQ107" s="52">
        <f>IF(AP107=0,0,AP107/AP$149*100)</f>
        <v>0</v>
      </c>
      <c r="AR107" s="51">
        <f>SUM(AR108:AR112)</f>
        <v>0</v>
      </c>
      <c r="AS107" s="52">
        <f>IF(AR107=0,0,AR107/AR$149*100)</f>
        <v>0</v>
      </c>
      <c r="AT107" s="51">
        <f>SUM(AT108:AT112)</f>
        <v>0</v>
      </c>
      <c r="AU107" s="52">
        <f>IF(AT107=0,0,AT107/AT$149*100)</f>
        <v>0</v>
      </c>
      <c r="AV107" s="51">
        <f>SUM(AV108:AV112)</f>
        <v>0</v>
      </c>
      <c r="AW107" s="52">
        <f>IF(AV107=0,0,AV107/AV$149*100)</f>
        <v>0</v>
      </c>
      <c r="AX107" s="51">
        <f>SUM(AX108:AX112)</f>
        <v>0</v>
      </c>
      <c r="AY107" s="52">
        <f>IF(AX107=0,0,AX107/AX$149*100)</f>
        <v>0</v>
      </c>
      <c r="AZ107" s="51">
        <f>SUM(AZ108:AZ112)</f>
        <v>0</v>
      </c>
      <c r="BA107" s="52">
        <f>IF(AZ107=0,0,AZ107/AZ$149*100)</f>
        <v>0</v>
      </c>
      <c r="BB107" s="51">
        <f>SUM(BB108:BB112)</f>
        <v>0</v>
      </c>
      <c r="BC107" s="52">
        <f>IF(BB107=0,0,BB107/BB$149*100)</f>
        <v>0</v>
      </c>
      <c r="BD107" s="51">
        <f>SUM(BD108:BD112)</f>
        <v>0</v>
      </c>
      <c r="BE107" s="52">
        <f>IF(BD107=0,0,BD107/BD$149*100)</f>
        <v>0</v>
      </c>
      <c r="BF107" s="51">
        <f>SUM(BF108:BF112)</f>
        <v>0</v>
      </c>
      <c r="BG107" s="52">
        <f>IF(BF107=0,0,BF107/BF$149*100)</f>
        <v>0</v>
      </c>
      <c r="BH107" s="51">
        <f>SUM(BH108:BH112)</f>
        <v>0</v>
      </c>
      <c r="BI107" s="52">
        <f>IF(BH107=0,0,BH107/BH$149*100)</f>
        <v>0</v>
      </c>
      <c r="BJ107" s="51">
        <f t="shared" ref="BJ107" si="1401">BH107</f>
        <v>0</v>
      </c>
      <c r="BK107" s="52">
        <f>IF(BJ107=0,0,BJ107/BJ$149*100)</f>
        <v>0</v>
      </c>
      <c r="BL107" s="252"/>
      <c r="BM107" s="8"/>
      <c r="BN107" s="4"/>
      <c r="BO107" s="7"/>
      <c r="BP107" s="4"/>
      <c r="BQ107" s="22"/>
      <c r="BR107" s="282"/>
      <c r="BS107" s="50" t="s">
        <v>19</v>
      </c>
      <c r="BT107" s="50" t="s">
        <v>312</v>
      </c>
      <c r="BU107" s="51">
        <f>SUM(BU108:BU112)</f>
        <v>0</v>
      </c>
      <c r="BV107" s="52">
        <f>IF(BU107=0,0,BU107/BU$149*100)</f>
        <v>0</v>
      </c>
      <c r="BW107" s="51">
        <f>SUM(BW108:BW112)</f>
        <v>0</v>
      </c>
      <c r="BX107" s="52">
        <f>IF(BW107=0,0,BW107/BW$149*100)</f>
        <v>0</v>
      </c>
      <c r="BY107" s="51">
        <f>SUM(BY108:BY112)</f>
        <v>0</v>
      </c>
      <c r="BZ107" s="52">
        <f>IF(BY107=0,0,BY107/BY$149*100)</f>
        <v>0</v>
      </c>
      <c r="CA107" s="51">
        <f>SUM(CA108:CA112)</f>
        <v>0</v>
      </c>
      <c r="CB107" s="52">
        <f>IF(CA107=0,0,CA107/CA$149*100)</f>
        <v>0</v>
      </c>
      <c r="CC107" s="51">
        <f>SUM(CC108:CC112)</f>
        <v>0</v>
      </c>
      <c r="CD107" s="52">
        <f>IF(CC107=0,0,CC107/CC$149*100)</f>
        <v>0</v>
      </c>
      <c r="CE107" s="51">
        <f>SUM(CE108:CE112)</f>
        <v>0</v>
      </c>
      <c r="CF107" s="52">
        <f>IF(CE107=0,0,CE107/CE$149*100)</f>
        <v>0</v>
      </c>
      <c r="CG107" s="51">
        <f>SUM(CG108:CG112)</f>
        <v>0</v>
      </c>
      <c r="CH107" s="52">
        <f>IF(CG107=0,0,CG107/CG$149*100)</f>
        <v>0</v>
      </c>
      <c r="CI107" s="51">
        <f>SUM(CI108:CI112)</f>
        <v>0</v>
      </c>
      <c r="CJ107" s="52">
        <f>IF(CI107=0,0,CI107/CI$149*100)</f>
        <v>0</v>
      </c>
      <c r="CK107" s="51">
        <f>SUM(CK108:CK112)</f>
        <v>0</v>
      </c>
      <c r="CL107" s="52">
        <f>IF(CK107=0,0,CK107/CK$149*100)</f>
        <v>0</v>
      </c>
      <c r="CM107" s="51">
        <f>SUM(CM108:CM112)</f>
        <v>0</v>
      </c>
      <c r="CN107" s="52">
        <f>IF(CM107=0,0,CM107/CM$149*100)</f>
        <v>0</v>
      </c>
      <c r="CO107" s="51">
        <f>SUM(CO108:CO112)</f>
        <v>0</v>
      </c>
      <c r="CP107" s="52">
        <f>IF(CO107=0,0,CO107/CO$149*100)</f>
        <v>0</v>
      </c>
      <c r="CQ107" s="51">
        <f>SUM(CQ108:CQ112)</f>
        <v>0</v>
      </c>
      <c r="CR107" s="52">
        <f>IF(CQ107=0,0,CQ107/CQ$149*100)</f>
        <v>0</v>
      </c>
      <c r="CS107" s="51">
        <f t="shared" ref="CS107" si="1402">CQ107</f>
        <v>0</v>
      </c>
      <c r="CT107" s="52">
        <f>IF(CS107=0,0,CS107/CS$149*100)</f>
        <v>0</v>
      </c>
      <c r="CU107" s="252"/>
      <c r="CV107" s="8"/>
      <c r="CW107" s="4"/>
      <c r="CX107" s="7"/>
      <c r="CY107" s="4"/>
      <c r="CZ107" s="22"/>
      <c r="DA107" s="282"/>
      <c r="DB107" s="50" t="s">
        <v>19</v>
      </c>
      <c r="DC107" s="50" t="s">
        <v>312</v>
      </c>
      <c r="DD107" s="51">
        <f>SUM(DD108:DD112)</f>
        <v>0</v>
      </c>
      <c r="DE107" s="52">
        <f>IF(DD107=0,0,DD107/DD$149*100)</f>
        <v>0</v>
      </c>
      <c r="DF107" s="51">
        <f>SUM(DF108:DF112)</f>
        <v>0</v>
      </c>
      <c r="DG107" s="52">
        <f>IF(DF107=0,0,DF107/DF$149*100)</f>
        <v>0</v>
      </c>
      <c r="DH107" s="51">
        <f>SUM(DH108:DH112)</f>
        <v>0</v>
      </c>
      <c r="DI107" s="52">
        <f>IF(DH107=0,0,DH107/DH$149*100)</f>
        <v>0</v>
      </c>
      <c r="DJ107" s="51">
        <f>SUM(DJ108:DJ112)</f>
        <v>0</v>
      </c>
      <c r="DK107" s="52">
        <f>IF(DJ107=0,0,DJ107/DJ$149*100)</f>
        <v>0</v>
      </c>
      <c r="DL107" s="51">
        <f>SUM(DL108:DL112)</f>
        <v>0</v>
      </c>
      <c r="DM107" s="52">
        <f>IF(DL107=0,0,DL107/DL$149*100)</f>
        <v>0</v>
      </c>
      <c r="DN107" s="51">
        <f>SUM(DN108:DN112)</f>
        <v>0</v>
      </c>
      <c r="DO107" s="52">
        <f>IF(DN107=0,0,DN107/DN$149*100)</f>
        <v>0</v>
      </c>
      <c r="DP107" s="51">
        <f>SUM(DP108:DP112)</f>
        <v>0</v>
      </c>
      <c r="DQ107" s="52">
        <f>IF(DP107=0,0,DP107/DP$149*100)</f>
        <v>0</v>
      </c>
      <c r="DR107" s="51">
        <f>SUM(DR108:DR112)</f>
        <v>0</v>
      </c>
      <c r="DS107" s="52">
        <f>IF(DR107=0,0,DR107/DR$149*100)</f>
        <v>0</v>
      </c>
      <c r="DT107" s="51">
        <f>SUM(DT108:DT112)</f>
        <v>0</v>
      </c>
      <c r="DU107" s="52">
        <f>IF(DT107=0,0,DT107/DT$149*100)</f>
        <v>0</v>
      </c>
      <c r="DV107" s="51">
        <f>SUM(DV108:DV112)</f>
        <v>0</v>
      </c>
      <c r="DW107" s="52">
        <f>IF(DV107=0,0,DV107/DV$149*100)</f>
        <v>0</v>
      </c>
      <c r="DX107" s="51">
        <f>SUM(DX108:DX112)</f>
        <v>0</v>
      </c>
      <c r="DY107" s="52">
        <f>IF(DX107=0,0,DX107/DX$149*100)</f>
        <v>0</v>
      </c>
      <c r="DZ107" s="51">
        <f>SUM(DZ108:DZ112)</f>
        <v>0</v>
      </c>
      <c r="EA107" s="52">
        <f>IF(DZ107=0,0,DZ107/DZ$149*100)</f>
        <v>0</v>
      </c>
      <c r="EB107" s="51">
        <f t="shared" ref="EB107" si="1403">DZ107</f>
        <v>0</v>
      </c>
      <c r="EC107" s="52">
        <f>IF(EB107=0,0,EB107/EB$149*100)</f>
        <v>0</v>
      </c>
      <c r="ED107" s="252"/>
      <c r="EE107" s="8"/>
      <c r="EF107" s="4"/>
      <c r="EG107" s="7"/>
      <c r="EH107" s="4"/>
      <c r="EI107" s="22"/>
      <c r="EJ107" s="282"/>
      <c r="EK107" s="50" t="s">
        <v>19</v>
      </c>
      <c r="EL107" s="50" t="s">
        <v>312</v>
      </c>
      <c r="EM107" s="51">
        <f>SUM(EM108:EM112)</f>
        <v>0</v>
      </c>
      <c r="EN107" s="52">
        <f>IF(EM107=0,0,EM107/EM$149*100)</f>
        <v>0</v>
      </c>
      <c r="EO107" s="51">
        <f>SUM(EO108:EO112)</f>
        <v>0</v>
      </c>
      <c r="EP107" s="52">
        <f>IF(EO107=0,0,EO107/EO$149*100)</f>
        <v>0</v>
      </c>
      <c r="EQ107" s="51">
        <f>SUM(EQ108:EQ112)</f>
        <v>0</v>
      </c>
      <c r="ER107" s="52">
        <f>IF(EQ107=0,0,EQ107/EQ$149*100)</f>
        <v>0</v>
      </c>
      <c r="ES107" s="51">
        <f>SUM(ES108:ES112)</f>
        <v>0</v>
      </c>
      <c r="ET107" s="52">
        <f>IF(ES107=0,0,ES107/ES$149*100)</f>
        <v>0</v>
      </c>
      <c r="EU107" s="51">
        <f>SUM(EU108:EU112)</f>
        <v>0</v>
      </c>
      <c r="EV107" s="52">
        <f>IF(EU107=0,0,EU107/EU$149*100)</f>
        <v>0</v>
      </c>
      <c r="EW107" s="51">
        <f>SUM(EW108:EW112)</f>
        <v>0</v>
      </c>
      <c r="EX107" s="52">
        <f>IF(EW107=0,0,EW107/EW$149*100)</f>
        <v>0</v>
      </c>
      <c r="EY107" s="51">
        <f>SUM(EY108:EY112)</f>
        <v>0</v>
      </c>
      <c r="EZ107" s="52">
        <f>IF(EY107=0,0,EY107/EY$149*100)</f>
        <v>0</v>
      </c>
      <c r="FA107" s="51">
        <f>SUM(FA108:FA112)</f>
        <v>0</v>
      </c>
      <c r="FB107" s="52">
        <f>IF(FA107=0,0,FA107/FA$149*100)</f>
        <v>0</v>
      </c>
      <c r="FC107" s="51">
        <f>SUM(FC108:FC112)</f>
        <v>0</v>
      </c>
      <c r="FD107" s="52">
        <f>IF(FC107=0,0,FC107/FC$149*100)</f>
        <v>0</v>
      </c>
      <c r="FE107" s="51">
        <f>SUM(FE108:FE112)</f>
        <v>0</v>
      </c>
      <c r="FF107" s="52">
        <f>IF(FE107=0,0,FE107/FE$149*100)</f>
        <v>0</v>
      </c>
      <c r="FG107" s="51">
        <f>SUM(FG108:FG112)</f>
        <v>0</v>
      </c>
      <c r="FH107" s="52">
        <f>IF(FG107=0,0,FG107/FG$149*100)</f>
        <v>0</v>
      </c>
      <c r="FI107" s="51">
        <f>SUM(FI108:FI112)</f>
        <v>0</v>
      </c>
      <c r="FJ107" s="52">
        <f>IF(FI107=0,0,FI107/FI$149*100)</f>
        <v>0</v>
      </c>
      <c r="FK107" s="51">
        <f t="shared" ref="FK107" si="1404">FI107</f>
        <v>0</v>
      </c>
      <c r="FL107" s="52">
        <f>IF(FK107=0,0,FK107/FK$149*100)</f>
        <v>0</v>
      </c>
      <c r="FM107" s="252"/>
      <c r="FN107" s="8"/>
      <c r="FO107" s="4"/>
      <c r="FP107" s="7"/>
      <c r="FQ107" s="4"/>
      <c r="FR107" s="22"/>
      <c r="FS107" s="282"/>
    </row>
    <row r="108" spans="1:175" hidden="1" outlineLevel="1" x14ac:dyDescent="0.2">
      <c r="A108" s="384"/>
      <c r="B108" s="272"/>
      <c r="C108" s="62"/>
      <c r="D108" s="61">
        <f>IF(C108=0,0,C108/C$107*100)</f>
        <v>0</v>
      </c>
      <c r="E108" s="62"/>
      <c r="F108" s="61">
        <f>IF(E108=0,0,E108/E$107*100)</f>
        <v>0</v>
      </c>
      <c r="G108" s="62"/>
      <c r="H108" s="61">
        <f>IF(G108=0,0,G108/G$107*100)</f>
        <v>0</v>
      </c>
      <c r="I108" s="62"/>
      <c r="J108" s="61">
        <f>IF(I108=0,0,I108/I$107*100)</f>
        <v>0</v>
      </c>
      <c r="K108" s="62"/>
      <c r="L108" s="61">
        <f>IF(K108=0,0,K108/K$107*100)</f>
        <v>0</v>
      </c>
      <c r="M108" s="62"/>
      <c r="N108" s="61">
        <f>IF(M108=0,0,M108/M$107*100)</f>
        <v>0</v>
      </c>
      <c r="O108" s="62"/>
      <c r="P108" s="61">
        <f>IF(O108=0,0,O108/O$107*100)</f>
        <v>0</v>
      </c>
      <c r="Q108" s="62"/>
      <c r="R108" s="61">
        <f>IF(Q108=0,0,Q108/Q$107*100)</f>
        <v>0</v>
      </c>
      <c r="S108" s="62"/>
      <c r="T108" s="61">
        <f>IF(S108=0,0,S108/S$107*100)</f>
        <v>0</v>
      </c>
      <c r="U108" s="62"/>
      <c r="V108" s="61">
        <f>IF(U108=0,0,U108/U$107*100)</f>
        <v>0</v>
      </c>
      <c r="W108" s="62"/>
      <c r="X108" s="61">
        <f>IF(W108=0,0,W108/W$107*100)</f>
        <v>0</v>
      </c>
      <c r="Y108" s="62"/>
      <c r="Z108" s="61">
        <f>IF(Y108=0,0,Y108/Y$107*100)</f>
        <v>0</v>
      </c>
      <c r="AA108" s="62">
        <f>Y108</f>
        <v>0</v>
      </c>
      <c r="AB108" s="61">
        <f>IF(AA108=0,0,AA108/AA$107*100)</f>
        <v>0</v>
      </c>
      <c r="AC108" s="252"/>
      <c r="AD108" s="8"/>
      <c r="AE108" s="4"/>
      <c r="AF108" s="7"/>
      <c r="AG108" s="4"/>
      <c r="AH108" s="22"/>
      <c r="AI108" s="282"/>
      <c r="AJ108" s="128">
        <f t="shared" ref="AJ108:AJ112" si="1405">$A108</f>
        <v>0</v>
      </c>
      <c r="AK108" s="128">
        <f t="shared" ref="AK108:AK112" si="1406">$B108</f>
        <v>0</v>
      </c>
      <c r="AL108" s="62"/>
      <c r="AM108" s="61">
        <f>IF(AL108=0,0,AL108/AL$107*100)</f>
        <v>0</v>
      </c>
      <c r="AN108" s="62"/>
      <c r="AO108" s="61">
        <f>IF(AN108=0,0,AN108/AN$107*100)</f>
        <v>0</v>
      </c>
      <c r="AP108" s="62"/>
      <c r="AQ108" s="61">
        <f>IF(AP108=0,0,AP108/AP$107*100)</f>
        <v>0</v>
      </c>
      <c r="AR108" s="62"/>
      <c r="AS108" s="61">
        <f>IF(AR108=0,0,AR108/AR$107*100)</f>
        <v>0</v>
      </c>
      <c r="AT108" s="62"/>
      <c r="AU108" s="61">
        <f>IF(AT108=0,0,AT108/AT$107*100)</f>
        <v>0</v>
      </c>
      <c r="AV108" s="62"/>
      <c r="AW108" s="61">
        <f>IF(AV108=0,0,AV108/AV$107*100)</f>
        <v>0</v>
      </c>
      <c r="AX108" s="62"/>
      <c r="AY108" s="61">
        <f>IF(AX108=0,0,AX108/AX$107*100)</f>
        <v>0</v>
      </c>
      <c r="AZ108" s="62"/>
      <c r="BA108" s="61">
        <f>IF(AZ108=0,0,AZ108/AZ$107*100)</f>
        <v>0</v>
      </c>
      <c r="BB108" s="62"/>
      <c r="BC108" s="61">
        <f>IF(BB108=0,0,BB108/BB$107*100)</f>
        <v>0</v>
      </c>
      <c r="BD108" s="62"/>
      <c r="BE108" s="61">
        <f>IF(BD108=0,0,BD108/BD$107*100)</f>
        <v>0</v>
      </c>
      <c r="BF108" s="62"/>
      <c r="BG108" s="61">
        <f>IF(BF108=0,0,BF108/BF$107*100)</f>
        <v>0</v>
      </c>
      <c r="BH108" s="62"/>
      <c r="BI108" s="61">
        <f>IF(BH108=0,0,BH108/BH$107*100)</f>
        <v>0</v>
      </c>
      <c r="BJ108" s="62">
        <f>BH108</f>
        <v>0</v>
      </c>
      <c r="BK108" s="61">
        <f>IF(BJ108=0,0,BJ108/BJ$107*100)</f>
        <v>0</v>
      </c>
      <c r="BL108" s="252"/>
      <c r="BM108" s="8"/>
      <c r="BN108" s="4"/>
      <c r="BO108" s="7"/>
      <c r="BP108" s="4"/>
      <c r="BQ108" s="22"/>
      <c r="BR108" s="282"/>
      <c r="BS108" s="128">
        <f t="shared" ref="BS108:BS112" si="1407">$A108</f>
        <v>0</v>
      </c>
      <c r="BT108" s="128">
        <f t="shared" ref="BT108:BT112" si="1408">$B108</f>
        <v>0</v>
      </c>
      <c r="BU108" s="62"/>
      <c r="BV108" s="61">
        <f>IF(BU108=0,0,BU108/BU$107*100)</f>
        <v>0</v>
      </c>
      <c r="BW108" s="62"/>
      <c r="BX108" s="61">
        <f>IF(BW108=0,0,BW108/BW$107*100)</f>
        <v>0</v>
      </c>
      <c r="BY108" s="62"/>
      <c r="BZ108" s="61">
        <f>IF(BY108=0,0,BY108/BY$107*100)</f>
        <v>0</v>
      </c>
      <c r="CA108" s="62"/>
      <c r="CB108" s="61">
        <f>IF(CA108=0,0,CA108/CA$107*100)</f>
        <v>0</v>
      </c>
      <c r="CC108" s="62"/>
      <c r="CD108" s="61">
        <f>IF(CC108=0,0,CC108/CC$107*100)</f>
        <v>0</v>
      </c>
      <c r="CE108" s="62"/>
      <c r="CF108" s="61">
        <f>IF(CE108=0,0,CE108/CE$107*100)</f>
        <v>0</v>
      </c>
      <c r="CG108" s="62"/>
      <c r="CH108" s="61">
        <f>IF(CG108=0,0,CG108/CG$107*100)</f>
        <v>0</v>
      </c>
      <c r="CI108" s="62"/>
      <c r="CJ108" s="61">
        <f>IF(CI108=0,0,CI108/CI$107*100)</f>
        <v>0</v>
      </c>
      <c r="CK108" s="62"/>
      <c r="CL108" s="61">
        <f>IF(CK108=0,0,CK108/CK$107*100)</f>
        <v>0</v>
      </c>
      <c r="CM108" s="62"/>
      <c r="CN108" s="61">
        <f>IF(CM108=0,0,CM108/CM$107*100)</f>
        <v>0</v>
      </c>
      <c r="CO108" s="62"/>
      <c r="CP108" s="61">
        <f>IF(CO108=0,0,CO108/CO$107*100)</f>
        <v>0</v>
      </c>
      <c r="CQ108" s="62"/>
      <c r="CR108" s="61">
        <f>IF(CQ108=0,0,CQ108/CQ$107*100)</f>
        <v>0</v>
      </c>
      <c r="CS108" s="62">
        <f>CQ108</f>
        <v>0</v>
      </c>
      <c r="CT108" s="61">
        <f>IF(CS108=0,0,CS108/CS$107*100)</f>
        <v>0</v>
      </c>
      <c r="CU108" s="252"/>
      <c r="CV108" s="8"/>
      <c r="CW108" s="4"/>
      <c r="CX108" s="7"/>
      <c r="CY108" s="4"/>
      <c r="CZ108" s="22"/>
      <c r="DA108" s="282"/>
      <c r="DB108" s="128">
        <f t="shared" ref="DB108:DB112" si="1409">$A108</f>
        <v>0</v>
      </c>
      <c r="DC108" s="128">
        <f t="shared" ref="DC108:DC112" si="1410">$B108</f>
        <v>0</v>
      </c>
      <c r="DD108" s="62"/>
      <c r="DE108" s="61">
        <f>IF(DD108=0,0,DD108/DD$107*100)</f>
        <v>0</v>
      </c>
      <c r="DF108" s="62"/>
      <c r="DG108" s="61">
        <f>IF(DF108=0,0,DF108/DF$107*100)</f>
        <v>0</v>
      </c>
      <c r="DH108" s="62"/>
      <c r="DI108" s="61">
        <f>IF(DH108=0,0,DH108/DH$107*100)</f>
        <v>0</v>
      </c>
      <c r="DJ108" s="62"/>
      <c r="DK108" s="61">
        <f>IF(DJ108=0,0,DJ108/DJ$107*100)</f>
        <v>0</v>
      </c>
      <c r="DL108" s="62"/>
      <c r="DM108" s="61">
        <f>IF(DL108=0,0,DL108/DL$107*100)</f>
        <v>0</v>
      </c>
      <c r="DN108" s="62"/>
      <c r="DO108" s="61">
        <f>IF(DN108=0,0,DN108/DN$107*100)</f>
        <v>0</v>
      </c>
      <c r="DP108" s="62"/>
      <c r="DQ108" s="61">
        <f>IF(DP108=0,0,DP108/DP$107*100)</f>
        <v>0</v>
      </c>
      <c r="DR108" s="62"/>
      <c r="DS108" s="61">
        <f>IF(DR108=0,0,DR108/DR$107*100)</f>
        <v>0</v>
      </c>
      <c r="DT108" s="62"/>
      <c r="DU108" s="61">
        <f>IF(DT108=0,0,DT108/DT$107*100)</f>
        <v>0</v>
      </c>
      <c r="DV108" s="62"/>
      <c r="DW108" s="61">
        <f>IF(DV108=0,0,DV108/DV$107*100)</f>
        <v>0</v>
      </c>
      <c r="DX108" s="62"/>
      <c r="DY108" s="61">
        <f>IF(DX108=0,0,DX108/DX$107*100)</f>
        <v>0</v>
      </c>
      <c r="DZ108" s="62"/>
      <c r="EA108" s="61">
        <f>IF(DZ108=0,0,DZ108/DZ$107*100)</f>
        <v>0</v>
      </c>
      <c r="EB108" s="62">
        <f>DZ108</f>
        <v>0</v>
      </c>
      <c r="EC108" s="61">
        <f>IF(EB108=0,0,EB108/EB$107*100)</f>
        <v>0</v>
      </c>
      <c r="ED108" s="252"/>
      <c r="EE108" s="8"/>
      <c r="EF108" s="4"/>
      <c r="EG108" s="7"/>
      <c r="EH108" s="4"/>
      <c r="EI108" s="22"/>
      <c r="EJ108" s="282"/>
      <c r="EK108" s="128">
        <f t="shared" ref="EK108:EK112" si="1411">$A108</f>
        <v>0</v>
      </c>
      <c r="EL108" s="128">
        <f t="shared" ref="EL108:EL112" si="1412">$B108</f>
        <v>0</v>
      </c>
      <c r="EM108" s="62"/>
      <c r="EN108" s="61">
        <f>IF(EM108=0,0,EM108/EM$107*100)</f>
        <v>0</v>
      </c>
      <c r="EO108" s="62"/>
      <c r="EP108" s="61">
        <f>IF(EO108=0,0,EO108/EO$107*100)</f>
        <v>0</v>
      </c>
      <c r="EQ108" s="62"/>
      <c r="ER108" s="61">
        <f>IF(EQ108=0,0,EQ108/EQ$107*100)</f>
        <v>0</v>
      </c>
      <c r="ES108" s="62"/>
      <c r="ET108" s="61">
        <f>IF(ES108=0,0,ES108/ES$107*100)</f>
        <v>0</v>
      </c>
      <c r="EU108" s="62"/>
      <c r="EV108" s="61">
        <f>IF(EU108=0,0,EU108/EU$107*100)</f>
        <v>0</v>
      </c>
      <c r="EW108" s="62"/>
      <c r="EX108" s="61">
        <f>IF(EW108=0,0,EW108/EW$107*100)</f>
        <v>0</v>
      </c>
      <c r="EY108" s="62"/>
      <c r="EZ108" s="61">
        <f>IF(EY108=0,0,EY108/EY$107*100)</f>
        <v>0</v>
      </c>
      <c r="FA108" s="62"/>
      <c r="FB108" s="61">
        <f>IF(FA108=0,0,FA108/FA$107*100)</f>
        <v>0</v>
      </c>
      <c r="FC108" s="62"/>
      <c r="FD108" s="61">
        <f>IF(FC108=0,0,FC108/FC$107*100)</f>
        <v>0</v>
      </c>
      <c r="FE108" s="62"/>
      <c r="FF108" s="61">
        <f>IF(FE108=0,0,FE108/FE$107*100)</f>
        <v>0</v>
      </c>
      <c r="FG108" s="62"/>
      <c r="FH108" s="61">
        <f>IF(FG108=0,0,FG108/FG$107*100)</f>
        <v>0</v>
      </c>
      <c r="FI108" s="62"/>
      <c r="FJ108" s="61">
        <f>IF(FI108=0,0,FI108/FI$107*100)</f>
        <v>0</v>
      </c>
      <c r="FK108" s="62">
        <f>FI108</f>
        <v>0</v>
      </c>
      <c r="FL108" s="61">
        <f>IF(FK108=0,0,FK108/FK$107*100)</f>
        <v>0</v>
      </c>
      <c r="FM108" s="252"/>
      <c r="FN108" s="8"/>
      <c r="FO108" s="4"/>
      <c r="FP108" s="7"/>
      <c r="FQ108" s="4"/>
      <c r="FR108" s="22"/>
      <c r="FS108" s="282"/>
    </row>
    <row r="109" spans="1:175" hidden="1" outlineLevel="1" x14ac:dyDescent="0.2">
      <c r="A109" s="384"/>
      <c r="B109" s="387"/>
      <c r="C109" s="62"/>
      <c r="D109" s="61">
        <f>IF(C109=0,0,C109/C$107*100)</f>
        <v>0</v>
      </c>
      <c r="E109" s="62"/>
      <c r="F109" s="61">
        <f t="shared" ref="F109" si="1413">IF(E109=0,0,E109/E$107*100)</f>
        <v>0</v>
      </c>
      <c r="G109" s="62"/>
      <c r="H109" s="61">
        <f t="shared" ref="H109" si="1414">IF(G109=0,0,G109/G$107*100)</f>
        <v>0</v>
      </c>
      <c r="I109" s="62"/>
      <c r="J109" s="61">
        <f t="shared" ref="J109" si="1415">IF(I109=0,0,I109/I$107*100)</f>
        <v>0</v>
      </c>
      <c r="K109" s="62"/>
      <c r="L109" s="61">
        <f t="shared" ref="L109" si="1416">IF(K109=0,0,K109/K$107*100)</f>
        <v>0</v>
      </c>
      <c r="M109" s="62"/>
      <c r="N109" s="61">
        <f t="shared" ref="N109" si="1417">IF(M109=0,0,M109/M$107*100)</f>
        <v>0</v>
      </c>
      <c r="O109" s="62"/>
      <c r="P109" s="61">
        <f t="shared" ref="P109" si="1418">IF(O109=0,0,O109/O$107*100)</f>
        <v>0</v>
      </c>
      <c r="Q109" s="62"/>
      <c r="R109" s="61">
        <f t="shared" ref="R109" si="1419">IF(Q109=0,0,Q109/Q$107*100)</f>
        <v>0</v>
      </c>
      <c r="S109" s="62"/>
      <c r="T109" s="61">
        <f t="shared" ref="T109" si="1420">IF(S109=0,0,S109/S$107*100)</f>
        <v>0</v>
      </c>
      <c r="U109" s="62"/>
      <c r="V109" s="61">
        <f t="shared" ref="V109" si="1421">IF(U109=0,0,U109/U$107*100)</f>
        <v>0</v>
      </c>
      <c r="W109" s="62"/>
      <c r="X109" s="61">
        <f t="shared" ref="X109" si="1422">IF(W109=0,0,W109/W$107*100)</f>
        <v>0</v>
      </c>
      <c r="Y109" s="62"/>
      <c r="Z109" s="61">
        <f t="shared" ref="Z109" si="1423">IF(Y109=0,0,Y109/Y$107*100)</f>
        <v>0</v>
      </c>
      <c r="AA109" s="62">
        <f>Y109</f>
        <v>0</v>
      </c>
      <c r="AB109" s="61">
        <f>IF(AA109=0,0,AA109/AA$107*100)</f>
        <v>0</v>
      </c>
      <c r="AC109" s="252"/>
      <c r="AD109" s="8"/>
      <c r="AE109" s="4"/>
      <c r="AF109" s="7"/>
      <c r="AG109" s="4"/>
      <c r="AH109" s="22"/>
      <c r="AI109" s="282"/>
      <c r="AJ109" s="128">
        <f t="shared" si="1405"/>
        <v>0</v>
      </c>
      <c r="AK109" s="128">
        <f t="shared" si="1406"/>
        <v>0</v>
      </c>
      <c r="AL109" s="62"/>
      <c r="AM109" s="61">
        <f>IF(AL109=0,0,AL109/AL$107*100)</f>
        <v>0</v>
      </c>
      <c r="AN109" s="62"/>
      <c r="AO109" s="61">
        <f>IF(AN109=0,0,AN109/AN$107*100)</f>
        <v>0</v>
      </c>
      <c r="AP109" s="62"/>
      <c r="AQ109" s="61">
        <f>IF(AP109=0,0,AP109/AP$107*100)</f>
        <v>0</v>
      </c>
      <c r="AR109" s="62"/>
      <c r="AS109" s="61">
        <f>IF(AR109=0,0,AR109/AR$107*100)</f>
        <v>0</v>
      </c>
      <c r="AT109" s="62"/>
      <c r="AU109" s="61">
        <f>IF(AT109=0,0,AT109/AT$107*100)</f>
        <v>0</v>
      </c>
      <c r="AV109" s="62"/>
      <c r="AW109" s="61">
        <f>IF(AV109=0,0,AV109/AV$107*100)</f>
        <v>0</v>
      </c>
      <c r="AX109" s="62"/>
      <c r="AY109" s="61">
        <f>IF(AX109=0,0,AX109/AX$107*100)</f>
        <v>0</v>
      </c>
      <c r="AZ109" s="62"/>
      <c r="BA109" s="61">
        <f>IF(AZ109=0,0,AZ109/AZ$107*100)</f>
        <v>0</v>
      </c>
      <c r="BB109" s="62"/>
      <c r="BC109" s="61">
        <f>IF(BB109=0,0,BB109/BB$107*100)</f>
        <v>0</v>
      </c>
      <c r="BD109" s="62"/>
      <c r="BE109" s="61">
        <f>IF(BD109=0,0,BD109/BD$107*100)</f>
        <v>0</v>
      </c>
      <c r="BF109" s="62"/>
      <c r="BG109" s="61">
        <f>IF(BF109=0,0,BF109/BF$107*100)</f>
        <v>0</v>
      </c>
      <c r="BH109" s="62"/>
      <c r="BI109" s="61">
        <f>IF(BH109=0,0,BH109/BH$107*100)</f>
        <v>0</v>
      </c>
      <c r="BJ109" s="62">
        <f>BH109</f>
        <v>0</v>
      </c>
      <c r="BK109" s="61">
        <f>IF(BJ109=0,0,BJ109/BJ$107*100)</f>
        <v>0</v>
      </c>
      <c r="BL109" s="252"/>
      <c r="BM109" s="8"/>
      <c r="BN109" s="4"/>
      <c r="BO109" s="7"/>
      <c r="BP109" s="4"/>
      <c r="BQ109" s="22"/>
      <c r="BR109" s="282"/>
      <c r="BS109" s="128">
        <f t="shared" si="1407"/>
        <v>0</v>
      </c>
      <c r="BT109" s="128">
        <f t="shared" si="1408"/>
        <v>0</v>
      </c>
      <c r="BU109" s="62"/>
      <c r="BV109" s="61">
        <f>IF(BU109=0,0,BU109/BU$107*100)</f>
        <v>0</v>
      </c>
      <c r="BW109" s="62"/>
      <c r="BX109" s="61">
        <f>IF(BW109=0,0,BW109/BW$107*100)</f>
        <v>0</v>
      </c>
      <c r="BY109" s="62"/>
      <c r="BZ109" s="61">
        <f>IF(BY109=0,0,BY109/BY$107*100)</f>
        <v>0</v>
      </c>
      <c r="CA109" s="62"/>
      <c r="CB109" s="61">
        <f>IF(CA109=0,0,CA109/CA$107*100)</f>
        <v>0</v>
      </c>
      <c r="CC109" s="62"/>
      <c r="CD109" s="61">
        <f>IF(CC109=0,0,CC109/CC$107*100)</f>
        <v>0</v>
      </c>
      <c r="CE109" s="62"/>
      <c r="CF109" s="61">
        <f>IF(CE109=0,0,CE109/CE$107*100)</f>
        <v>0</v>
      </c>
      <c r="CG109" s="62"/>
      <c r="CH109" s="61">
        <f>IF(CG109=0,0,CG109/CG$107*100)</f>
        <v>0</v>
      </c>
      <c r="CI109" s="62"/>
      <c r="CJ109" s="61">
        <f>IF(CI109=0,0,CI109/CI$107*100)</f>
        <v>0</v>
      </c>
      <c r="CK109" s="62"/>
      <c r="CL109" s="61">
        <f>IF(CK109=0,0,CK109/CK$107*100)</f>
        <v>0</v>
      </c>
      <c r="CM109" s="62"/>
      <c r="CN109" s="61">
        <f>IF(CM109=0,0,CM109/CM$107*100)</f>
        <v>0</v>
      </c>
      <c r="CO109" s="62"/>
      <c r="CP109" s="61">
        <f>IF(CO109=0,0,CO109/CO$107*100)</f>
        <v>0</v>
      </c>
      <c r="CQ109" s="62"/>
      <c r="CR109" s="61">
        <f>IF(CQ109=0,0,CQ109/CQ$107*100)</f>
        <v>0</v>
      </c>
      <c r="CS109" s="62">
        <f>CQ109</f>
        <v>0</v>
      </c>
      <c r="CT109" s="61">
        <f>IF(CS109=0,0,CS109/CS$107*100)</f>
        <v>0</v>
      </c>
      <c r="CU109" s="252"/>
      <c r="CV109" s="8"/>
      <c r="CW109" s="4"/>
      <c r="CX109" s="7"/>
      <c r="CY109" s="4"/>
      <c r="CZ109" s="22"/>
      <c r="DA109" s="282"/>
      <c r="DB109" s="128">
        <f t="shared" si="1409"/>
        <v>0</v>
      </c>
      <c r="DC109" s="128">
        <f t="shared" si="1410"/>
        <v>0</v>
      </c>
      <c r="DD109" s="62"/>
      <c r="DE109" s="61">
        <f>IF(DD109=0,0,DD109/DD$107*100)</f>
        <v>0</v>
      </c>
      <c r="DF109" s="62"/>
      <c r="DG109" s="61">
        <f>IF(DF109=0,0,DF109/DF$107*100)</f>
        <v>0</v>
      </c>
      <c r="DH109" s="62"/>
      <c r="DI109" s="61">
        <f>IF(DH109=0,0,DH109/DH$107*100)</f>
        <v>0</v>
      </c>
      <c r="DJ109" s="62"/>
      <c r="DK109" s="61">
        <f>IF(DJ109=0,0,DJ109/DJ$107*100)</f>
        <v>0</v>
      </c>
      <c r="DL109" s="62"/>
      <c r="DM109" s="61">
        <f>IF(DL109=0,0,DL109/DL$107*100)</f>
        <v>0</v>
      </c>
      <c r="DN109" s="62"/>
      <c r="DO109" s="61">
        <f>IF(DN109=0,0,DN109/DN$107*100)</f>
        <v>0</v>
      </c>
      <c r="DP109" s="62"/>
      <c r="DQ109" s="61">
        <f>IF(DP109=0,0,DP109/DP$107*100)</f>
        <v>0</v>
      </c>
      <c r="DR109" s="62"/>
      <c r="DS109" s="61">
        <f>IF(DR109=0,0,DR109/DR$107*100)</f>
        <v>0</v>
      </c>
      <c r="DT109" s="62"/>
      <c r="DU109" s="61">
        <f>IF(DT109=0,0,DT109/DT$107*100)</f>
        <v>0</v>
      </c>
      <c r="DV109" s="62"/>
      <c r="DW109" s="61">
        <f>IF(DV109=0,0,DV109/DV$107*100)</f>
        <v>0</v>
      </c>
      <c r="DX109" s="62"/>
      <c r="DY109" s="61">
        <f>IF(DX109=0,0,DX109/DX$107*100)</f>
        <v>0</v>
      </c>
      <c r="DZ109" s="62"/>
      <c r="EA109" s="61">
        <f>IF(DZ109=0,0,DZ109/DZ$107*100)</f>
        <v>0</v>
      </c>
      <c r="EB109" s="62">
        <f>DZ109</f>
        <v>0</v>
      </c>
      <c r="EC109" s="61">
        <f>IF(EB109=0,0,EB109/EB$107*100)</f>
        <v>0</v>
      </c>
      <c r="ED109" s="252"/>
      <c r="EE109" s="8"/>
      <c r="EF109" s="4"/>
      <c r="EG109" s="7"/>
      <c r="EH109" s="4"/>
      <c r="EI109" s="22"/>
      <c r="EJ109" s="282"/>
      <c r="EK109" s="128">
        <f t="shared" si="1411"/>
        <v>0</v>
      </c>
      <c r="EL109" s="128">
        <f t="shared" si="1412"/>
        <v>0</v>
      </c>
      <c r="EM109" s="62"/>
      <c r="EN109" s="61">
        <f>IF(EM109=0,0,EM109/EM$107*100)</f>
        <v>0</v>
      </c>
      <c r="EO109" s="62"/>
      <c r="EP109" s="61">
        <f>IF(EO109=0,0,EO109/EO$107*100)</f>
        <v>0</v>
      </c>
      <c r="EQ109" s="62"/>
      <c r="ER109" s="61">
        <f>IF(EQ109=0,0,EQ109/EQ$107*100)</f>
        <v>0</v>
      </c>
      <c r="ES109" s="62"/>
      <c r="ET109" s="61">
        <f>IF(ES109=0,0,ES109/ES$107*100)</f>
        <v>0</v>
      </c>
      <c r="EU109" s="62"/>
      <c r="EV109" s="61">
        <f>IF(EU109=0,0,EU109/EU$107*100)</f>
        <v>0</v>
      </c>
      <c r="EW109" s="62"/>
      <c r="EX109" s="61">
        <f>IF(EW109=0,0,EW109/EW$107*100)</f>
        <v>0</v>
      </c>
      <c r="EY109" s="62"/>
      <c r="EZ109" s="61">
        <f>IF(EY109=0,0,EY109/EY$107*100)</f>
        <v>0</v>
      </c>
      <c r="FA109" s="62"/>
      <c r="FB109" s="61">
        <f>IF(FA109=0,0,FA109/FA$107*100)</f>
        <v>0</v>
      </c>
      <c r="FC109" s="62"/>
      <c r="FD109" s="61">
        <f>IF(FC109=0,0,FC109/FC$107*100)</f>
        <v>0</v>
      </c>
      <c r="FE109" s="62"/>
      <c r="FF109" s="61">
        <f>IF(FE109=0,0,FE109/FE$107*100)</f>
        <v>0</v>
      </c>
      <c r="FG109" s="62"/>
      <c r="FH109" s="61">
        <f>IF(FG109=0,0,FG109/FG$107*100)</f>
        <v>0</v>
      </c>
      <c r="FI109" s="62"/>
      <c r="FJ109" s="61">
        <f>IF(FI109=0,0,FI109/FI$107*100)</f>
        <v>0</v>
      </c>
      <c r="FK109" s="62">
        <f>FI109</f>
        <v>0</v>
      </c>
      <c r="FL109" s="61">
        <f>IF(FK109=0,0,FK109/FK$107*100)</f>
        <v>0</v>
      </c>
      <c r="FM109" s="252"/>
      <c r="FN109" s="8"/>
      <c r="FO109" s="4"/>
      <c r="FP109" s="7"/>
      <c r="FQ109" s="4"/>
      <c r="FR109" s="22"/>
      <c r="FS109" s="282"/>
    </row>
    <row r="110" spans="1:175" hidden="1" outlineLevel="1" x14ac:dyDescent="0.2">
      <c r="A110" s="384"/>
      <c r="B110" s="387"/>
      <c r="C110" s="62"/>
      <c r="D110" s="61">
        <f>IF(C110=0,0,C110/C$107*100)</f>
        <v>0</v>
      </c>
      <c r="E110" s="62"/>
      <c r="F110" s="61">
        <f>IF(E110=0,0,E110/E$107*100)</f>
        <v>0</v>
      </c>
      <c r="G110" s="62"/>
      <c r="H110" s="61">
        <f>IF(G110=0,0,G110/G$107*100)</f>
        <v>0</v>
      </c>
      <c r="I110" s="62"/>
      <c r="J110" s="61">
        <f>IF(I110=0,0,I110/I$107*100)</f>
        <v>0</v>
      </c>
      <c r="K110" s="62"/>
      <c r="L110" s="61">
        <f>IF(K110=0,0,K110/K$107*100)</f>
        <v>0</v>
      </c>
      <c r="M110" s="62"/>
      <c r="N110" s="61">
        <f>IF(M110=0,0,M110/M$107*100)</f>
        <v>0</v>
      </c>
      <c r="O110" s="62"/>
      <c r="P110" s="61">
        <f>IF(O110=0,0,O110/O$107*100)</f>
        <v>0</v>
      </c>
      <c r="Q110" s="62"/>
      <c r="R110" s="61">
        <f>IF(Q110=0,0,Q110/Q$107*100)</f>
        <v>0</v>
      </c>
      <c r="S110" s="62"/>
      <c r="T110" s="61">
        <f>IF(S110=0,0,S110/S$107*100)</f>
        <v>0</v>
      </c>
      <c r="U110" s="62"/>
      <c r="V110" s="61">
        <f>IF(U110=0,0,U110/U$107*100)</f>
        <v>0</v>
      </c>
      <c r="W110" s="62"/>
      <c r="X110" s="61">
        <f>IF(W110=0,0,W110/W$107*100)</f>
        <v>0</v>
      </c>
      <c r="Y110" s="62"/>
      <c r="Z110" s="61">
        <f>IF(Y110=0,0,Y110/Y$107*100)</f>
        <v>0</v>
      </c>
      <c r="AA110" s="62">
        <f>Y110</f>
        <v>0</v>
      </c>
      <c r="AB110" s="61">
        <f>IF(AA110=0,0,AA110/AA$107*100)</f>
        <v>0</v>
      </c>
      <c r="AC110" s="252"/>
      <c r="AD110" s="8"/>
      <c r="AE110" s="4"/>
      <c r="AF110" s="7"/>
      <c r="AG110" s="4"/>
      <c r="AH110" s="22"/>
      <c r="AI110" s="282"/>
      <c r="AJ110" s="128">
        <f t="shared" si="1405"/>
        <v>0</v>
      </c>
      <c r="AK110" s="128">
        <f t="shared" si="1406"/>
        <v>0</v>
      </c>
      <c r="AL110" s="62"/>
      <c r="AM110" s="61">
        <f>IF(AL110=0,0,AL110/AL$107*100)</f>
        <v>0</v>
      </c>
      <c r="AN110" s="62"/>
      <c r="AO110" s="61">
        <f>IF(AN110=0,0,AN110/AN$107*100)</f>
        <v>0</v>
      </c>
      <c r="AP110" s="62"/>
      <c r="AQ110" s="61">
        <f>IF(AP110=0,0,AP110/AP$107*100)</f>
        <v>0</v>
      </c>
      <c r="AR110" s="62"/>
      <c r="AS110" s="61">
        <f>IF(AR110=0,0,AR110/AR$107*100)</f>
        <v>0</v>
      </c>
      <c r="AT110" s="62"/>
      <c r="AU110" s="61">
        <f>IF(AT110=0,0,AT110/AT$107*100)</f>
        <v>0</v>
      </c>
      <c r="AV110" s="62"/>
      <c r="AW110" s="61">
        <f>IF(AV110=0,0,AV110/AV$107*100)</f>
        <v>0</v>
      </c>
      <c r="AX110" s="62"/>
      <c r="AY110" s="61">
        <f>IF(AX110=0,0,AX110/AX$107*100)</f>
        <v>0</v>
      </c>
      <c r="AZ110" s="62"/>
      <c r="BA110" s="61">
        <f>IF(AZ110=0,0,AZ110/AZ$107*100)</f>
        <v>0</v>
      </c>
      <c r="BB110" s="62"/>
      <c r="BC110" s="61">
        <f>IF(BB110=0,0,BB110/BB$107*100)</f>
        <v>0</v>
      </c>
      <c r="BD110" s="62"/>
      <c r="BE110" s="61">
        <f>IF(BD110=0,0,BD110/BD$107*100)</f>
        <v>0</v>
      </c>
      <c r="BF110" s="62"/>
      <c r="BG110" s="61">
        <f>IF(BF110=0,0,BF110/BF$107*100)</f>
        <v>0</v>
      </c>
      <c r="BH110" s="62"/>
      <c r="BI110" s="61">
        <f>IF(BH110=0,0,BH110/BH$107*100)</f>
        <v>0</v>
      </c>
      <c r="BJ110" s="62">
        <f>BH110</f>
        <v>0</v>
      </c>
      <c r="BK110" s="61">
        <f>IF(BJ110=0,0,BJ110/BJ$107*100)</f>
        <v>0</v>
      </c>
      <c r="BL110" s="252"/>
      <c r="BM110" s="8"/>
      <c r="BN110" s="4"/>
      <c r="BO110" s="7"/>
      <c r="BP110" s="4"/>
      <c r="BQ110" s="22"/>
      <c r="BR110" s="282"/>
      <c r="BS110" s="128">
        <f t="shared" si="1407"/>
        <v>0</v>
      </c>
      <c r="BT110" s="128">
        <f t="shared" si="1408"/>
        <v>0</v>
      </c>
      <c r="BU110" s="62"/>
      <c r="BV110" s="61">
        <f>IF(BU110=0,0,BU110/BU$107*100)</f>
        <v>0</v>
      </c>
      <c r="BW110" s="62"/>
      <c r="BX110" s="61">
        <f>IF(BW110=0,0,BW110/BW$107*100)</f>
        <v>0</v>
      </c>
      <c r="BY110" s="62"/>
      <c r="BZ110" s="61">
        <f>IF(BY110=0,0,BY110/BY$107*100)</f>
        <v>0</v>
      </c>
      <c r="CA110" s="62"/>
      <c r="CB110" s="61">
        <f>IF(CA110=0,0,CA110/CA$107*100)</f>
        <v>0</v>
      </c>
      <c r="CC110" s="62"/>
      <c r="CD110" s="61">
        <f>IF(CC110=0,0,CC110/CC$107*100)</f>
        <v>0</v>
      </c>
      <c r="CE110" s="62"/>
      <c r="CF110" s="61">
        <f>IF(CE110=0,0,CE110/CE$107*100)</f>
        <v>0</v>
      </c>
      <c r="CG110" s="62"/>
      <c r="CH110" s="61">
        <f>IF(CG110=0,0,CG110/CG$107*100)</f>
        <v>0</v>
      </c>
      <c r="CI110" s="62"/>
      <c r="CJ110" s="61">
        <f>IF(CI110=0,0,CI110/CI$107*100)</f>
        <v>0</v>
      </c>
      <c r="CK110" s="62"/>
      <c r="CL110" s="61">
        <f>IF(CK110=0,0,CK110/CK$107*100)</f>
        <v>0</v>
      </c>
      <c r="CM110" s="62"/>
      <c r="CN110" s="61">
        <f>IF(CM110=0,0,CM110/CM$107*100)</f>
        <v>0</v>
      </c>
      <c r="CO110" s="62"/>
      <c r="CP110" s="61">
        <f>IF(CO110=0,0,CO110/CO$107*100)</f>
        <v>0</v>
      </c>
      <c r="CQ110" s="62"/>
      <c r="CR110" s="61">
        <f>IF(CQ110=0,0,CQ110/CQ$107*100)</f>
        <v>0</v>
      </c>
      <c r="CS110" s="62">
        <f>CQ110</f>
        <v>0</v>
      </c>
      <c r="CT110" s="61">
        <f>IF(CS110=0,0,CS110/CS$107*100)</f>
        <v>0</v>
      </c>
      <c r="CU110" s="252"/>
      <c r="CV110" s="8"/>
      <c r="CW110" s="4"/>
      <c r="CX110" s="7"/>
      <c r="CY110" s="4"/>
      <c r="CZ110" s="22"/>
      <c r="DA110" s="282"/>
      <c r="DB110" s="128">
        <f t="shared" si="1409"/>
        <v>0</v>
      </c>
      <c r="DC110" s="128">
        <f t="shared" si="1410"/>
        <v>0</v>
      </c>
      <c r="DD110" s="62"/>
      <c r="DE110" s="61">
        <f>IF(DD110=0,0,DD110/DD$107*100)</f>
        <v>0</v>
      </c>
      <c r="DF110" s="62"/>
      <c r="DG110" s="61">
        <f>IF(DF110=0,0,DF110/DF$107*100)</f>
        <v>0</v>
      </c>
      <c r="DH110" s="62"/>
      <c r="DI110" s="61">
        <f>IF(DH110=0,0,DH110/DH$107*100)</f>
        <v>0</v>
      </c>
      <c r="DJ110" s="62"/>
      <c r="DK110" s="61">
        <f>IF(DJ110=0,0,DJ110/DJ$107*100)</f>
        <v>0</v>
      </c>
      <c r="DL110" s="62"/>
      <c r="DM110" s="61">
        <f>IF(DL110=0,0,DL110/DL$107*100)</f>
        <v>0</v>
      </c>
      <c r="DN110" s="62"/>
      <c r="DO110" s="61">
        <f>IF(DN110=0,0,DN110/DN$107*100)</f>
        <v>0</v>
      </c>
      <c r="DP110" s="62"/>
      <c r="DQ110" s="61">
        <f>IF(DP110=0,0,DP110/DP$107*100)</f>
        <v>0</v>
      </c>
      <c r="DR110" s="62"/>
      <c r="DS110" s="61">
        <f>IF(DR110=0,0,DR110/DR$107*100)</f>
        <v>0</v>
      </c>
      <c r="DT110" s="62"/>
      <c r="DU110" s="61">
        <f>IF(DT110=0,0,DT110/DT$107*100)</f>
        <v>0</v>
      </c>
      <c r="DV110" s="62"/>
      <c r="DW110" s="61">
        <f>IF(DV110=0,0,DV110/DV$107*100)</f>
        <v>0</v>
      </c>
      <c r="DX110" s="62"/>
      <c r="DY110" s="61">
        <f>IF(DX110=0,0,DX110/DX$107*100)</f>
        <v>0</v>
      </c>
      <c r="DZ110" s="62"/>
      <c r="EA110" s="61">
        <f>IF(DZ110=0,0,DZ110/DZ$107*100)</f>
        <v>0</v>
      </c>
      <c r="EB110" s="62">
        <f>DZ110</f>
        <v>0</v>
      </c>
      <c r="EC110" s="61">
        <f>IF(EB110=0,0,EB110/EB$107*100)</f>
        <v>0</v>
      </c>
      <c r="ED110" s="252"/>
      <c r="EE110" s="8"/>
      <c r="EF110" s="4"/>
      <c r="EG110" s="7"/>
      <c r="EH110" s="4"/>
      <c r="EI110" s="22"/>
      <c r="EJ110" s="282"/>
      <c r="EK110" s="128">
        <f t="shared" si="1411"/>
        <v>0</v>
      </c>
      <c r="EL110" s="128">
        <f t="shared" si="1412"/>
        <v>0</v>
      </c>
      <c r="EM110" s="62"/>
      <c r="EN110" s="61">
        <f>IF(EM110=0,0,EM110/EM$107*100)</f>
        <v>0</v>
      </c>
      <c r="EO110" s="62"/>
      <c r="EP110" s="61">
        <f>IF(EO110=0,0,EO110/EO$107*100)</f>
        <v>0</v>
      </c>
      <c r="EQ110" s="62"/>
      <c r="ER110" s="61">
        <f>IF(EQ110=0,0,EQ110/EQ$107*100)</f>
        <v>0</v>
      </c>
      <c r="ES110" s="62"/>
      <c r="ET110" s="61">
        <f>IF(ES110=0,0,ES110/ES$107*100)</f>
        <v>0</v>
      </c>
      <c r="EU110" s="62"/>
      <c r="EV110" s="61">
        <f>IF(EU110=0,0,EU110/EU$107*100)</f>
        <v>0</v>
      </c>
      <c r="EW110" s="62"/>
      <c r="EX110" s="61">
        <f>IF(EW110=0,0,EW110/EW$107*100)</f>
        <v>0</v>
      </c>
      <c r="EY110" s="62"/>
      <c r="EZ110" s="61">
        <f>IF(EY110=0,0,EY110/EY$107*100)</f>
        <v>0</v>
      </c>
      <c r="FA110" s="62"/>
      <c r="FB110" s="61">
        <f>IF(FA110=0,0,FA110/FA$107*100)</f>
        <v>0</v>
      </c>
      <c r="FC110" s="62"/>
      <c r="FD110" s="61">
        <f>IF(FC110=0,0,FC110/FC$107*100)</f>
        <v>0</v>
      </c>
      <c r="FE110" s="62"/>
      <c r="FF110" s="61">
        <f>IF(FE110=0,0,FE110/FE$107*100)</f>
        <v>0</v>
      </c>
      <c r="FG110" s="62"/>
      <c r="FH110" s="61">
        <f>IF(FG110=0,0,FG110/FG$107*100)</f>
        <v>0</v>
      </c>
      <c r="FI110" s="62"/>
      <c r="FJ110" s="61">
        <f>IF(FI110=0,0,FI110/FI$107*100)</f>
        <v>0</v>
      </c>
      <c r="FK110" s="62">
        <f>FI110</f>
        <v>0</v>
      </c>
      <c r="FL110" s="61">
        <f>IF(FK110=0,0,FK110/FK$107*100)</f>
        <v>0</v>
      </c>
      <c r="FM110" s="252"/>
      <c r="FN110" s="8"/>
      <c r="FO110" s="4"/>
      <c r="FP110" s="7"/>
      <c r="FQ110" s="4"/>
      <c r="FR110" s="22"/>
      <c r="FS110" s="282"/>
    </row>
    <row r="111" spans="1:175" hidden="1" outlineLevel="1" x14ac:dyDescent="0.2">
      <c r="A111" s="384"/>
      <c r="B111" s="387"/>
      <c r="C111" s="62"/>
      <c r="D111" s="61">
        <f>IF(C111=0,0,C111/C$107*100)</f>
        <v>0</v>
      </c>
      <c r="E111" s="62"/>
      <c r="F111" s="61">
        <f>IF(E111=0,0,E111/E$107*100)</f>
        <v>0</v>
      </c>
      <c r="G111" s="62"/>
      <c r="H111" s="61">
        <f>IF(G111=0,0,G111/G$107*100)</f>
        <v>0</v>
      </c>
      <c r="I111" s="62"/>
      <c r="J111" s="61">
        <f>IF(I111=0,0,I111/I$107*100)</f>
        <v>0</v>
      </c>
      <c r="K111" s="62"/>
      <c r="L111" s="61">
        <f>IF(K111=0,0,K111/K$107*100)</f>
        <v>0</v>
      </c>
      <c r="M111" s="62"/>
      <c r="N111" s="61">
        <f>IF(M111=0,0,M111/M$107*100)</f>
        <v>0</v>
      </c>
      <c r="O111" s="62"/>
      <c r="P111" s="61">
        <f>IF(O111=0,0,O111/O$107*100)</f>
        <v>0</v>
      </c>
      <c r="Q111" s="62"/>
      <c r="R111" s="61">
        <f>IF(Q111=0,0,Q111/Q$107*100)</f>
        <v>0</v>
      </c>
      <c r="S111" s="62"/>
      <c r="T111" s="61">
        <f>IF(S111=0,0,S111/S$107*100)</f>
        <v>0</v>
      </c>
      <c r="U111" s="62"/>
      <c r="V111" s="61">
        <f>IF(U111=0,0,U111/U$107*100)</f>
        <v>0</v>
      </c>
      <c r="W111" s="62"/>
      <c r="X111" s="61">
        <f>IF(W111=0,0,W111/W$107*100)</f>
        <v>0</v>
      </c>
      <c r="Y111" s="62"/>
      <c r="Z111" s="61">
        <f>IF(Y111=0,0,Y111/Y$107*100)</f>
        <v>0</v>
      </c>
      <c r="AA111" s="62">
        <f>Y111</f>
        <v>0</v>
      </c>
      <c r="AB111" s="61">
        <f>IF(AA111=0,0,AA111/AA$107*100)</f>
        <v>0</v>
      </c>
      <c r="AC111" s="252"/>
      <c r="AD111" s="8"/>
      <c r="AE111" s="4"/>
      <c r="AF111" s="7"/>
      <c r="AG111" s="4"/>
      <c r="AH111" s="22"/>
      <c r="AI111" s="282"/>
      <c r="AJ111" s="128">
        <f t="shared" si="1405"/>
        <v>0</v>
      </c>
      <c r="AK111" s="128">
        <f t="shared" si="1406"/>
        <v>0</v>
      </c>
      <c r="AL111" s="62"/>
      <c r="AM111" s="61">
        <f>IF(AL111=0,0,AL111/AL$107*100)</f>
        <v>0</v>
      </c>
      <c r="AN111" s="62"/>
      <c r="AO111" s="61">
        <f>IF(AN111=0,0,AN111/AN$107*100)</f>
        <v>0</v>
      </c>
      <c r="AP111" s="62"/>
      <c r="AQ111" s="61">
        <f>IF(AP111=0,0,AP111/AP$107*100)</f>
        <v>0</v>
      </c>
      <c r="AR111" s="62"/>
      <c r="AS111" s="61">
        <f>IF(AR111=0,0,AR111/AR$107*100)</f>
        <v>0</v>
      </c>
      <c r="AT111" s="62"/>
      <c r="AU111" s="61">
        <f>IF(AT111=0,0,AT111/AT$107*100)</f>
        <v>0</v>
      </c>
      <c r="AV111" s="62"/>
      <c r="AW111" s="61">
        <f>IF(AV111=0,0,AV111/AV$107*100)</f>
        <v>0</v>
      </c>
      <c r="AX111" s="62"/>
      <c r="AY111" s="61">
        <f>IF(AX111=0,0,AX111/AX$107*100)</f>
        <v>0</v>
      </c>
      <c r="AZ111" s="62"/>
      <c r="BA111" s="61">
        <f>IF(AZ111=0,0,AZ111/AZ$107*100)</f>
        <v>0</v>
      </c>
      <c r="BB111" s="62"/>
      <c r="BC111" s="61">
        <f>IF(BB111=0,0,BB111/BB$107*100)</f>
        <v>0</v>
      </c>
      <c r="BD111" s="62"/>
      <c r="BE111" s="61">
        <f>IF(BD111=0,0,BD111/BD$107*100)</f>
        <v>0</v>
      </c>
      <c r="BF111" s="62"/>
      <c r="BG111" s="61">
        <f>IF(BF111=0,0,BF111/BF$107*100)</f>
        <v>0</v>
      </c>
      <c r="BH111" s="62"/>
      <c r="BI111" s="61">
        <f>IF(BH111=0,0,BH111/BH$107*100)</f>
        <v>0</v>
      </c>
      <c r="BJ111" s="62">
        <f>BH111</f>
        <v>0</v>
      </c>
      <c r="BK111" s="61">
        <f>IF(BJ111=0,0,BJ111/BJ$107*100)</f>
        <v>0</v>
      </c>
      <c r="BL111" s="252"/>
      <c r="BM111" s="8"/>
      <c r="BN111" s="4"/>
      <c r="BO111" s="7"/>
      <c r="BP111" s="4"/>
      <c r="BQ111" s="22"/>
      <c r="BR111" s="282"/>
      <c r="BS111" s="128">
        <f t="shared" si="1407"/>
        <v>0</v>
      </c>
      <c r="BT111" s="128">
        <f t="shared" si="1408"/>
        <v>0</v>
      </c>
      <c r="BU111" s="62"/>
      <c r="BV111" s="61">
        <f>IF(BU111=0,0,BU111/BU$107*100)</f>
        <v>0</v>
      </c>
      <c r="BW111" s="62"/>
      <c r="BX111" s="61">
        <f>IF(BW111=0,0,BW111/BW$107*100)</f>
        <v>0</v>
      </c>
      <c r="BY111" s="62"/>
      <c r="BZ111" s="61">
        <f>IF(BY111=0,0,BY111/BY$107*100)</f>
        <v>0</v>
      </c>
      <c r="CA111" s="62"/>
      <c r="CB111" s="61">
        <f>IF(CA111=0,0,CA111/CA$107*100)</f>
        <v>0</v>
      </c>
      <c r="CC111" s="62"/>
      <c r="CD111" s="61">
        <f>IF(CC111=0,0,CC111/CC$107*100)</f>
        <v>0</v>
      </c>
      <c r="CE111" s="62"/>
      <c r="CF111" s="61">
        <f>IF(CE111=0,0,CE111/CE$107*100)</f>
        <v>0</v>
      </c>
      <c r="CG111" s="62"/>
      <c r="CH111" s="61">
        <f>IF(CG111=0,0,CG111/CG$107*100)</f>
        <v>0</v>
      </c>
      <c r="CI111" s="62"/>
      <c r="CJ111" s="61">
        <f>IF(CI111=0,0,CI111/CI$107*100)</f>
        <v>0</v>
      </c>
      <c r="CK111" s="62"/>
      <c r="CL111" s="61">
        <f>IF(CK111=0,0,CK111/CK$107*100)</f>
        <v>0</v>
      </c>
      <c r="CM111" s="62"/>
      <c r="CN111" s="61">
        <f>IF(CM111=0,0,CM111/CM$107*100)</f>
        <v>0</v>
      </c>
      <c r="CO111" s="62"/>
      <c r="CP111" s="61">
        <f>IF(CO111=0,0,CO111/CO$107*100)</f>
        <v>0</v>
      </c>
      <c r="CQ111" s="62"/>
      <c r="CR111" s="61">
        <f>IF(CQ111=0,0,CQ111/CQ$107*100)</f>
        <v>0</v>
      </c>
      <c r="CS111" s="62">
        <f>CQ111</f>
        <v>0</v>
      </c>
      <c r="CT111" s="61">
        <f>IF(CS111=0,0,CS111/CS$107*100)</f>
        <v>0</v>
      </c>
      <c r="CU111" s="252"/>
      <c r="CV111" s="8"/>
      <c r="CW111" s="4"/>
      <c r="CX111" s="7"/>
      <c r="CY111" s="4"/>
      <c r="CZ111" s="22"/>
      <c r="DA111" s="282"/>
      <c r="DB111" s="128">
        <f t="shared" si="1409"/>
        <v>0</v>
      </c>
      <c r="DC111" s="128">
        <f t="shared" si="1410"/>
        <v>0</v>
      </c>
      <c r="DD111" s="62"/>
      <c r="DE111" s="61">
        <f>IF(DD111=0,0,DD111/DD$107*100)</f>
        <v>0</v>
      </c>
      <c r="DF111" s="62"/>
      <c r="DG111" s="61">
        <f>IF(DF111=0,0,DF111/DF$107*100)</f>
        <v>0</v>
      </c>
      <c r="DH111" s="62"/>
      <c r="DI111" s="61">
        <f>IF(DH111=0,0,DH111/DH$107*100)</f>
        <v>0</v>
      </c>
      <c r="DJ111" s="62"/>
      <c r="DK111" s="61">
        <f>IF(DJ111=0,0,DJ111/DJ$107*100)</f>
        <v>0</v>
      </c>
      <c r="DL111" s="62"/>
      <c r="DM111" s="61">
        <f>IF(DL111=0,0,DL111/DL$107*100)</f>
        <v>0</v>
      </c>
      <c r="DN111" s="62"/>
      <c r="DO111" s="61">
        <f>IF(DN111=0,0,DN111/DN$107*100)</f>
        <v>0</v>
      </c>
      <c r="DP111" s="62"/>
      <c r="DQ111" s="61">
        <f>IF(DP111=0,0,DP111/DP$107*100)</f>
        <v>0</v>
      </c>
      <c r="DR111" s="62"/>
      <c r="DS111" s="61">
        <f>IF(DR111=0,0,DR111/DR$107*100)</f>
        <v>0</v>
      </c>
      <c r="DT111" s="62"/>
      <c r="DU111" s="61">
        <f>IF(DT111=0,0,DT111/DT$107*100)</f>
        <v>0</v>
      </c>
      <c r="DV111" s="62"/>
      <c r="DW111" s="61">
        <f>IF(DV111=0,0,DV111/DV$107*100)</f>
        <v>0</v>
      </c>
      <c r="DX111" s="62"/>
      <c r="DY111" s="61">
        <f>IF(DX111=0,0,DX111/DX$107*100)</f>
        <v>0</v>
      </c>
      <c r="DZ111" s="62"/>
      <c r="EA111" s="61">
        <f>IF(DZ111=0,0,DZ111/DZ$107*100)</f>
        <v>0</v>
      </c>
      <c r="EB111" s="62">
        <f>DZ111</f>
        <v>0</v>
      </c>
      <c r="EC111" s="61">
        <f>IF(EB111=0,0,EB111/EB$107*100)</f>
        <v>0</v>
      </c>
      <c r="ED111" s="252"/>
      <c r="EE111" s="8"/>
      <c r="EF111" s="4"/>
      <c r="EG111" s="7"/>
      <c r="EH111" s="4"/>
      <c r="EI111" s="22"/>
      <c r="EJ111" s="282"/>
      <c r="EK111" s="128">
        <f t="shared" si="1411"/>
        <v>0</v>
      </c>
      <c r="EL111" s="128">
        <f t="shared" si="1412"/>
        <v>0</v>
      </c>
      <c r="EM111" s="62"/>
      <c r="EN111" s="61">
        <f>IF(EM111=0,0,EM111/EM$107*100)</f>
        <v>0</v>
      </c>
      <c r="EO111" s="62"/>
      <c r="EP111" s="61">
        <f>IF(EO111=0,0,EO111/EO$107*100)</f>
        <v>0</v>
      </c>
      <c r="EQ111" s="62"/>
      <c r="ER111" s="61">
        <f>IF(EQ111=0,0,EQ111/EQ$107*100)</f>
        <v>0</v>
      </c>
      <c r="ES111" s="62"/>
      <c r="ET111" s="61">
        <f>IF(ES111=0,0,ES111/ES$107*100)</f>
        <v>0</v>
      </c>
      <c r="EU111" s="62"/>
      <c r="EV111" s="61">
        <f>IF(EU111=0,0,EU111/EU$107*100)</f>
        <v>0</v>
      </c>
      <c r="EW111" s="62"/>
      <c r="EX111" s="61">
        <f>IF(EW111=0,0,EW111/EW$107*100)</f>
        <v>0</v>
      </c>
      <c r="EY111" s="62"/>
      <c r="EZ111" s="61">
        <f>IF(EY111=0,0,EY111/EY$107*100)</f>
        <v>0</v>
      </c>
      <c r="FA111" s="62"/>
      <c r="FB111" s="61">
        <f>IF(FA111=0,0,FA111/FA$107*100)</f>
        <v>0</v>
      </c>
      <c r="FC111" s="62"/>
      <c r="FD111" s="61">
        <f>IF(FC111=0,0,FC111/FC$107*100)</f>
        <v>0</v>
      </c>
      <c r="FE111" s="62"/>
      <c r="FF111" s="61">
        <f>IF(FE111=0,0,FE111/FE$107*100)</f>
        <v>0</v>
      </c>
      <c r="FG111" s="62"/>
      <c r="FH111" s="61">
        <f>IF(FG111=0,0,FG111/FG$107*100)</f>
        <v>0</v>
      </c>
      <c r="FI111" s="62"/>
      <c r="FJ111" s="61">
        <f>IF(FI111=0,0,FI111/FI$107*100)</f>
        <v>0</v>
      </c>
      <c r="FK111" s="62">
        <f>FI111</f>
        <v>0</v>
      </c>
      <c r="FL111" s="61">
        <f>IF(FK111=0,0,FK111/FK$107*100)</f>
        <v>0</v>
      </c>
      <c r="FM111" s="252"/>
      <c r="FN111" s="8"/>
      <c r="FO111" s="4"/>
      <c r="FP111" s="7"/>
      <c r="FQ111" s="4"/>
      <c r="FR111" s="22"/>
      <c r="FS111" s="282"/>
    </row>
    <row r="112" spans="1:175" hidden="1" outlineLevel="1" x14ac:dyDescent="0.2">
      <c r="A112" s="412" t="s">
        <v>8</v>
      </c>
      <c r="B112" s="412" t="s">
        <v>486</v>
      </c>
      <c r="C112" s="413">
        <f>-SUM(C108:C111)/Stammdaten!$B$15</f>
        <v>0</v>
      </c>
      <c r="D112" s="414">
        <f>IF(C112=0,0,C112/C$107*100)</f>
        <v>0</v>
      </c>
      <c r="E112" s="413">
        <f>-SUM(E108:E111)/Stammdaten!$B$15</f>
        <v>0</v>
      </c>
      <c r="F112" s="414">
        <f t="shared" ref="F112" si="1424">IF(E112=0,0,E112/E$107*100)</f>
        <v>0</v>
      </c>
      <c r="G112" s="413">
        <f>-SUM(G108:G111)/Stammdaten!$B$15</f>
        <v>0</v>
      </c>
      <c r="H112" s="414">
        <f t="shared" ref="H112" si="1425">IF(G112=0,0,G112/G$107*100)</f>
        <v>0</v>
      </c>
      <c r="I112" s="413">
        <f>-SUM(I108:I111)/Stammdaten!$B$15</f>
        <v>0</v>
      </c>
      <c r="J112" s="414">
        <f t="shared" ref="J112" si="1426">IF(I112=0,0,I112/I$107*100)</f>
        <v>0</v>
      </c>
      <c r="K112" s="413">
        <f>-SUM(K108:K111)/Stammdaten!$B$15</f>
        <v>0</v>
      </c>
      <c r="L112" s="414">
        <f t="shared" ref="L112" si="1427">IF(K112=0,0,K112/K$107*100)</f>
        <v>0</v>
      </c>
      <c r="M112" s="413">
        <f>-SUM(M108:M111)/Stammdaten!$B$15</f>
        <v>0</v>
      </c>
      <c r="N112" s="414">
        <f t="shared" ref="N112" si="1428">IF(M112=0,0,M112/M$107*100)</f>
        <v>0</v>
      </c>
      <c r="O112" s="413">
        <f>-SUM(O108:O111)/Stammdaten!$B$15</f>
        <v>0</v>
      </c>
      <c r="P112" s="414">
        <f t="shared" ref="P112" si="1429">IF(O112=0,0,O112/O$107*100)</f>
        <v>0</v>
      </c>
      <c r="Q112" s="413">
        <f>-SUM(Q108:Q111)/Stammdaten!$B$15</f>
        <v>0</v>
      </c>
      <c r="R112" s="414">
        <f t="shared" ref="R112" si="1430">IF(Q112=0,0,Q112/Q$107*100)</f>
        <v>0</v>
      </c>
      <c r="S112" s="413">
        <f>-SUM(S108:S111)/Stammdaten!$B$15</f>
        <v>0</v>
      </c>
      <c r="T112" s="414">
        <f t="shared" ref="T112" si="1431">IF(S112=0,0,S112/S$107*100)</f>
        <v>0</v>
      </c>
      <c r="U112" s="413">
        <f>-SUM(U108:U111)/Stammdaten!$B$15</f>
        <v>0</v>
      </c>
      <c r="V112" s="414">
        <f t="shared" ref="V112" si="1432">IF(U112=0,0,U112/U$107*100)</f>
        <v>0</v>
      </c>
      <c r="W112" s="413">
        <f>-SUM(W108:W111)/Stammdaten!$B$15</f>
        <v>0</v>
      </c>
      <c r="X112" s="414">
        <f t="shared" ref="X112" si="1433">IF(W112=0,0,W112/W$107*100)</f>
        <v>0</v>
      </c>
      <c r="Y112" s="413">
        <f>-SUM(Y108:Y111)/Stammdaten!$B$15</f>
        <v>0</v>
      </c>
      <c r="Z112" s="414">
        <f t="shared" ref="Z112" si="1434">IF(Y112=0,0,Y112/Y$107*100)</f>
        <v>0</v>
      </c>
      <c r="AA112" s="415">
        <f>Y112</f>
        <v>0</v>
      </c>
      <c r="AB112" s="414">
        <f>IF(AA112=0,0,AA112/AA$107*100)</f>
        <v>0</v>
      </c>
      <c r="AC112" s="253"/>
      <c r="AD112" s="13"/>
      <c r="AE112" s="14"/>
      <c r="AF112" s="9"/>
      <c r="AG112" s="14"/>
      <c r="AH112" s="22"/>
      <c r="AI112" s="282"/>
      <c r="AJ112" s="412" t="str">
        <f t="shared" si="1405"/>
        <v>depreciation</v>
      </c>
      <c r="AK112" s="413" t="str">
        <f t="shared" si="1406"/>
        <v>Abschreibung</v>
      </c>
      <c r="AL112" s="414">
        <f>-SUM(AL108:AL111)/Stammdaten!$C$15</f>
        <v>0</v>
      </c>
      <c r="AM112" s="413">
        <f>IF(AL112=0,0,AL112/AL$107*100)</f>
        <v>0</v>
      </c>
      <c r="AN112" s="414">
        <f>-SUM(AN108:AN111)/Stammdaten!$C$15</f>
        <v>0</v>
      </c>
      <c r="AO112" s="413">
        <f t="shared" ref="AO112" si="1435">IF(AN112=0,0,AN112/AN$107*100)</f>
        <v>0</v>
      </c>
      <c r="AP112" s="414">
        <f>-SUM(AP108:AP111)/Stammdaten!$C$15</f>
        <v>0</v>
      </c>
      <c r="AQ112" s="413">
        <f t="shared" ref="AQ112" si="1436">IF(AP112=0,0,AP112/AP$107*100)</f>
        <v>0</v>
      </c>
      <c r="AR112" s="414">
        <f>-SUM(AR108:AR111)/Stammdaten!$C$15</f>
        <v>0</v>
      </c>
      <c r="AS112" s="413">
        <f t="shared" ref="AS112" si="1437">IF(AR112=0,0,AR112/AR$107*100)</f>
        <v>0</v>
      </c>
      <c r="AT112" s="414">
        <f>-SUM(AT108:AT111)/Stammdaten!$C$15</f>
        <v>0</v>
      </c>
      <c r="AU112" s="413">
        <f t="shared" ref="AU112" si="1438">IF(AT112=0,0,AT112/AT$107*100)</f>
        <v>0</v>
      </c>
      <c r="AV112" s="414">
        <f>-SUM(AV108:AV111)/Stammdaten!$C$15</f>
        <v>0</v>
      </c>
      <c r="AW112" s="413">
        <f t="shared" ref="AW112" si="1439">IF(AV112=0,0,AV112/AV$107*100)</f>
        <v>0</v>
      </c>
      <c r="AX112" s="414">
        <f>-SUM(AX108:AX111)/Stammdaten!$C$15</f>
        <v>0</v>
      </c>
      <c r="AY112" s="413">
        <f t="shared" ref="AY112" si="1440">IF(AX112=0,0,AX112/AX$107*100)</f>
        <v>0</v>
      </c>
      <c r="AZ112" s="414">
        <f>-SUM(AZ108:AZ111)/Stammdaten!$C$15</f>
        <v>0</v>
      </c>
      <c r="BA112" s="413">
        <f t="shared" ref="BA112" si="1441">IF(AZ112=0,0,AZ112/AZ$107*100)</f>
        <v>0</v>
      </c>
      <c r="BB112" s="414">
        <f>-SUM(BB108:BB111)/Stammdaten!$C$15</f>
        <v>0</v>
      </c>
      <c r="BC112" s="413">
        <f t="shared" ref="BC112" si="1442">IF(BB112=0,0,BB112/BB$107*100)</f>
        <v>0</v>
      </c>
      <c r="BD112" s="414">
        <f>-SUM(BD108:BD111)/Stammdaten!$C$15</f>
        <v>0</v>
      </c>
      <c r="BE112" s="413">
        <f t="shared" ref="BE112" si="1443">IF(BD112=0,0,BD112/BD$107*100)</f>
        <v>0</v>
      </c>
      <c r="BF112" s="414">
        <f>-SUM(BF108:BF111)/Stammdaten!$C$15</f>
        <v>0</v>
      </c>
      <c r="BG112" s="413">
        <f t="shared" ref="BG112" si="1444">IF(BF112=0,0,BF112/BF$107*100)</f>
        <v>0</v>
      </c>
      <c r="BH112" s="414">
        <f>-SUM(BH108:BH111)/Stammdaten!$C$15</f>
        <v>0</v>
      </c>
      <c r="BI112" s="415">
        <f t="shared" ref="BI112" si="1445">IF(BH112=0,0,BH112/BH$107*100)</f>
        <v>0</v>
      </c>
      <c r="BJ112" s="414">
        <f>BH112</f>
        <v>0</v>
      </c>
      <c r="BK112" s="61">
        <f>IF(BJ112=0,0,BJ112/BJ$107*100)</f>
        <v>0</v>
      </c>
      <c r="BL112" s="253"/>
      <c r="BM112" s="13"/>
      <c r="BN112" s="14"/>
      <c r="BO112" s="9"/>
      <c r="BP112" s="14"/>
      <c r="BQ112" s="22"/>
      <c r="BR112" s="282"/>
      <c r="BS112" s="412" t="str">
        <f t="shared" si="1407"/>
        <v>depreciation</v>
      </c>
      <c r="BT112" s="413" t="str">
        <f t="shared" si="1408"/>
        <v>Abschreibung</v>
      </c>
      <c r="BU112" s="414">
        <f>-SUM(BU108:BU111)/Stammdaten!$D$15</f>
        <v>0</v>
      </c>
      <c r="BV112" s="413">
        <f>IF(BU112=0,0,BU112/BU$107*100)</f>
        <v>0</v>
      </c>
      <c r="BW112" s="414">
        <f>-SUM(BW108:BW111)/Stammdaten!$D$15</f>
        <v>0</v>
      </c>
      <c r="BX112" s="413">
        <f t="shared" ref="BX112" si="1446">IF(BW112=0,0,BW112/BW$107*100)</f>
        <v>0</v>
      </c>
      <c r="BY112" s="414">
        <f>-SUM(BY108:BY111)/Stammdaten!$D$15</f>
        <v>0</v>
      </c>
      <c r="BZ112" s="413">
        <f t="shared" ref="BZ112" si="1447">IF(BY112=0,0,BY112/BY$107*100)</f>
        <v>0</v>
      </c>
      <c r="CA112" s="414">
        <f>-SUM(CA108:CA111)/Stammdaten!$D$15</f>
        <v>0</v>
      </c>
      <c r="CB112" s="413">
        <f t="shared" ref="CB112" si="1448">IF(CA112=0,0,CA112/CA$107*100)</f>
        <v>0</v>
      </c>
      <c r="CC112" s="414">
        <f>-SUM(CC108:CC111)/Stammdaten!$D$15</f>
        <v>0</v>
      </c>
      <c r="CD112" s="413">
        <f t="shared" ref="CD112" si="1449">IF(CC112=0,0,CC112/CC$107*100)</f>
        <v>0</v>
      </c>
      <c r="CE112" s="414">
        <f>-SUM(CE108:CE111)/Stammdaten!$D$15</f>
        <v>0</v>
      </c>
      <c r="CF112" s="413">
        <f t="shared" ref="CF112" si="1450">IF(CE112=0,0,CE112/CE$107*100)</f>
        <v>0</v>
      </c>
      <c r="CG112" s="414">
        <f>-SUM(CG108:CG111)/Stammdaten!$D$15</f>
        <v>0</v>
      </c>
      <c r="CH112" s="413">
        <f t="shared" ref="CH112" si="1451">IF(CG112=0,0,CG112/CG$107*100)</f>
        <v>0</v>
      </c>
      <c r="CI112" s="414">
        <f>-SUM(CI108:CI111)/Stammdaten!$D$15</f>
        <v>0</v>
      </c>
      <c r="CJ112" s="413">
        <f t="shared" ref="CJ112" si="1452">IF(CI112=0,0,CI112/CI$107*100)</f>
        <v>0</v>
      </c>
      <c r="CK112" s="414">
        <f>-SUM(CK108:CK111)/Stammdaten!$D$15</f>
        <v>0</v>
      </c>
      <c r="CL112" s="413">
        <f t="shared" ref="CL112" si="1453">IF(CK112=0,0,CK112/CK$107*100)</f>
        <v>0</v>
      </c>
      <c r="CM112" s="414">
        <f>-SUM(CM108:CM111)/Stammdaten!$D$15</f>
        <v>0</v>
      </c>
      <c r="CN112" s="413">
        <f t="shared" ref="CN112" si="1454">IF(CM112=0,0,CM112/CM$107*100)</f>
        <v>0</v>
      </c>
      <c r="CO112" s="414">
        <f>-SUM(CO108:CO111)/Stammdaten!$D$15</f>
        <v>0</v>
      </c>
      <c r="CP112" s="413">
        <f t="shared" ref="CP112" si="1455">IF(CO112=0,0,CO112/CO$107*100)</f>
        <v>0</v>
      </c>
      <c r="CQ112" s="414">
        <f>-SUM(CQ108:CQ111)/Stammdaten!$D$15</f>
        <v>0</v>
      </c>
      <c r="CR112" s="415">
        <f t="shared" ref="CR112" si="1456">IF(CQ112=0,0,CQ112/CQ$107*100)</f>
        <v>0</v>
      </c>
      <c r="CS112" s="414">
        <f>CQ112</f>
        <v>0</v>
      </c>
      <c r="CT112" s="61">
        <f>IF(CS112=0,0,CS112/CS$107*100)</f>
        <v>0</v>
      </c>
      <c r="CU112" s="253"/>
      <c r="CV112" s="13"/>
      <c r="CW112" s="14"/>
      <c r="CX112" s="9"/>
      <c r="CY112" s="14"/>
      <c r="CZ112" s="22"/>
      <c r="DA112" s="282"/>
      <c r="DB112" s="412" t="str">
        <f t="shared" si="1409"/>
        <v>depreciation</v>
      </c>
      <c r="DC112" s="413" t="str">
        <f t="shared" si="1410"/>
        <v>Abschreibung</v>
      </c>
      <c r="DD112" s="414">
        <f>-SUM(DD108:DD111)/Stammdaten!$E$15</f>
        <v>0</v>
      </c>
      <c r="DE112" s="413">
        <f>IF(DD112=0,0,DD112/DD$107*100)</f>
        <v>0</v>
      </c>
      <c r="DF112" s="414">
        <f>-SUM(DF108:DF111)/Stammdaten!$E$15</f>
        <v>0</v>
      </c>
      <c r="DG112" s="413">
        <f t="shared" ref="DG112" si="1457">IF(DF112=0,0,DF112/DF$107*100)</f>
        <v>0</v>
      </c>
      <c r="DH112" s="414">
        <f>-SUM(DH108:DH111)/Stammdaten!$E$15</f>
        <v>0</v>
      </c>
      <c r="DI112" s="413">
        <f t="shared" ref="DI112" si="1458">IF(DH112=0,0,DH112/DH$107*100)</f>
        <v>0</v>
      </c>
      <c r="DJ112" s="414">
        <f>-SUM(DJ108:DJ111)/Stammdaten!$E$15</f>
        <v>0</v>
      </c>
      <c r="DK112" s="413">
        <f t="shared" ref="DK112" si="1459">IF(DJ112=0,0,DJ112/DJ$107*100)</f>
        <v>0</v>
      </c>
      <c r="DL112" s="414">
        <f>-SUM(DL108:DL111)/Stammdaten!$E$15</f>
        <v>0</v>
      </c>
      <c r="DM112" s="413">
        <f t="shared" ref="DM112" si="1460">IF(DL112=0,0,DL112/DL$107*100)</f>
        <v>0</v>
      </c>
      <c r="DN112" s="414">
        <f>-SUM(DN108:DN111)/Stammdaten!$E$15</f>
        <v>0</v>
      </c>
      <c r="DO112" s="413">
        <f t="shared" ref="DO112" si="1461">IF(DN112=0,0,DN112/DN$107*100)</f>
        <v>0</v>
      </c>
      <c r="DP112" s="414">
        <f>-SUM(DP108:DP111)/Stammdaten!$E$15</f>
        <v>0</v>
      </c>
      <c r="DQ112" s="413">
        <f t="shared" ref="DQ112" si="1462">IF(DP112=0,0,DP112/DP$107*100)</f>
        <v>0</v>
      </c>
      <c r="DR112" s="414">
        <f>-SUM(DR108:DR111)/Stammdaten!$E$15</f>
        <v>0</v>
      </c>
      <c r="DS112" s="413">
        <f t="shared" ref="DS112" si="1463">IF(DR112=0,0,DR112/DR$107*100)</f>
        <v>0</v>
      </c>
      <c r="DT112" s="414">
        <f>-SUM(DT108:DT111)/Stammdaten!$E$15</f>
        <v>0</v>
      </c>
      <c r="DU112" s="413">
        <f t="shared" ref="DU112" si="1464">IF(DT112=0,0,DT112/DT$107*100)</f>
        <v>0</v>
      </c>
      <c r="DV112" s="414">
        <f>-SUM(DV108:DV111)/Stammdaten!$E$15</f>
        <v>0</v>
      </c>
      <c r="DW112" s="413">
        <f t="shared" ref="DW112" si="1465">IF(DV112=0,0,DV112/DV$107*100)</f>
        <v>0</v>
      </c>
      <c r="DX112" s="414">
        <f>-SUM(DX108:DX111)/Stammdaten!$E$15</f>
        <v>0</v>
      </c>
      <c r="DY112" s="413">
        <f t="shared" ref="DY112" si="1466">IF(DX112=0,0,DX112/DX$107*100)</f>
        <v>0</v>
      </c>
      <c r="DZ112" s="414">
        <f>-SUM(DZ108:DZ111)/Stammdaten!$E$15</f>
        <v>0</v>
      </c>
      <c r="EA112" s="415">
        <f t="shared" ref="EA112" si="1467">IF(DZ112=0,0,DZ112/DZ$107*100)</f>
        <v>0</v>
      </c>
      <c r="EB112" s="414">
        <f>DZ112</f>
        <v>0</v>
      </c>
      <c r="EC112" s="61">
        <f>IF(EB112=0,0,EB112/EB$107*100)</f>
        <v>0</v>
      </c>
      <c r="ED112" s="253"/>
      <c r="EE112" s="13"/>
      <c r="EF112" s="14"/>
      <c r="EG112" s="9"/>
      <c r="EH112" s="14"/>
      <c r="EI112" s="22"/>
      <c r="EJ112" s="282"/>
      <c r="EK112" s="412" t="str">
        <f t="shared" si="1411"/>
        <v>depreciation</v>
      </c>
      <c r="EL112" s="413" t="str">
        <f t="shared" si="1412"/>
        <v>Abschreibung</v>
      </c>
      <c r="EM112" s="414">
        <f>-SUM(EM108:EM111)/Stammdaten!$F$15</f>
        <v>0</v>
      </c>
      <c r="EN112" s="413">
        <f>IF(EM112=0,0,EM112/EM$107*100)</f>
        <v>0</v>
      </c>
      <c r="EO112" s="414">
        <f>-SUM(EO108:EO111)/Stammdaten!$F$15</f>
        <v>0</v>
      </c>
      <c r="EP112" s="413">
        <f t="shared" ref="EP112" si="1468">IF(EO112=0,0,EO112/EO$107*100)</f>
        <v>0</v>
      </c>
      <c r="EQ112" s="414">
        <f>-SUM(EQ108:EQ111)/Stammdaten!$F$15</f>
        <v>0</v>
      </c>
      <c r="ER112" s="413">
        <f t="shared" ref="ER112" si="1469">IF(EQ112=0,0,EQ112/EQ$107*100)</f>
        <v>0</v>
      </c>
      <c r="ES112" s="414">
        <f>-SUM(ES108:ES111)/Stammdaten!$F$15</f>
        <v>0</v>
      </c>
      <c r="ET112" s="413">
        <f t="shared" ref="ET112" si="1470">IF(ES112=0,0,ES112/ES$107*100)</f>
        <v>0</v>
      </c>
      <c r="EU112" s="414">
        <f>-SUM(EU108:EU111)/Stammdaten!$F$15</f>
        <v>0</v>
      </c>
      <c r="EV112" s="413">
        <f t="shared" ref="EV112" si="1471">IF(EU112=0,0,EU112/EU$107*100)</f>
        <v>0</v>
      </c>
      <c r="EW112" s="414">
        <f>-SUM(EW108:EW111)/Stammdaten!$F$15</f>
        <v>0</v>
      </c>
      <c r="EX112" s="413">
        <f t="shared" ref="EX112" si="1472">IF(EW112=0,0,EW112/EW$107*100)</f>
        <v>0</v>
      </c>
      <c r="EY112" s="414">
        <f>-SUM(EY108:EY111)/Stammdaten!$F$15</f>
        <v>0</v>
      </c>
      <c r="EZ112" s="413">
        <f t="shared" ref="EZ112" si="1473">IF(EY112=0,0,EY112/EY$107*100)</f>
        <v>0</v>
      </c>
      <c r="FA112" s="414">
        <f>-SUM(FA108:FA111)/Stammdaten!$F$15</f>
        <v>0</v>
      </c>
      <c r="FB112" s="413">
        <f t="shared" ref="FB112" si="1474">IF(FA112=0,0,FA112/FA$107*100)</f>
        <v>0</v>
      </c>
      <c r="FC112" s="414">
        <f>-SUM(FC108:FC111)/Stammdaten!$F$15</f>
        <v>0</v>
      </c>
      <c r="FD112" s="413">
        <f t="shared" ref="FD112" si="1475">IF(FC112=0,0,FC112/FC$107*100)</f>
        <v>0</v>
      </c>
      <c r="FE112" s="414">
        <f>-SUM(FE108:FE111)/Stammdaten!$F$15</f>
        <v>0</v>
      </c>
      <c r="FF112" s="413">
        <f t="shared" ref="FF112" si="1476">IF(FE112=0,0,FE112/FE$107*100)</f>
        <v>0</v>
      </c>
      <c r="FG112" s="414">
        <f>-SUM(FG108:FG111)/Stammdaten!$F$15</f>
        <v>0</v>
      </c>
      <c r="FH112" s="413">
        <f t="shared" ref="FH112" si="1477">IF(FG112=0,0,FG112/FG$107*100)</f>
        <v>0</v>
      </c>
      <c r="FI112" s="414">
        <f>-SUM(FI108:FI111)/Stammdaten!$F$15</f>
        <v>0</v>
      </c>
      <c r="FJ112" s="415">
        <f t="shared" ref="FJ112" si="1478">IF(FI112=0,0,FI112/FI$107*100)</f>
        <v>0</v>
      </c>
      <c r="FK112" s="414">
        <f>FI112</f>
        <v>0</v>
      </c>
      <c r="FL112" s="61">
        <f>IF(FK112=0,0,FK112/FK$107*100)</f>
        <v>0</v>
      </c>
      <c r="FM112" s="253"/>
      <c r="FN112" s="13"/>
      <c r="FO112" s="14"/>
      <c r="FP112" s="9"/>
      <c r="FQ112" s="14"/>
      <c r="FR112" s="22"/>
      <c r="FS112" s="282"/>
    </row>
    <row r="113" spans="1:175" ht="4.5" customHeight="1" x14ac:dyDescent="0.2">
      <c r="A113" s="49"/>
      <c r="B113" s="49"/>
      <c r="C113" s="62"/>
      <c r="D113" s="61"/>
      <c r="E113" s="62"/>
      <c r="F113" s="61"/>
      <c r="G113" s="62"/>
      <c r="H113" s="61"/>
      <c r="I113" s="62"/>
      <c r="J113" s="61"/>
      <c r="K113" s="62"/>
      <c r="L113" s="61"/>
      <c r="M113" s="62"/>
      <c r="N113" s="61"/>
      <c r="O113" s="62"/>
      <c r="P113" s="61"/>
      <c r="Q113" s="62"/>
      <c r="R113" s="61"/>
      <c r="S113" s="62"/>
      <c r="T113" s="61"/>
      <c r="U113" s="62"/>
      <c r="V113" s="61"/>
      <c r="W113" s="62"/>
      <c r="X113" s="61"/>
      <c r="Y113" s="62"/>
      <c r="Z113" s="61"/>
      <c r="AA113" s="62"/>
      <c r="AB113" s="61"/>
      <c r="AC113" s="252"/>
      <c r="AD113" s="8"/>
      <c r="AE113" s="4"/>
      <c r="AF113" s="7"/>
      <c r="AG113" s="4"/>
      <c r="AH113" s="22"/>
      <c r="AI113" s="282"/>
      <c r="AJ113" s="49"/>
      <c r="AK113" s="49"/>
      <c r="AL113" s="62"/>
      <c r="AM113" s="61"/>
      <c r="AN113" s="62"/>
      <c r="AO113" s="61"/>
      <c r="AP113" s="62"/>
      <c r="AQ113" s="61"/>
      <c r="AR113" s="62"/>
      <c r="AS113" s="61"/>
      <c r="AT113" s="62"/>
      <c r="AU113" s="61"/>
      <c r="AV113" s="62"/>
      <c r="AW113" s="61"/>
      <c r="AX113" s="62"/>
      <c r="AY113" s="61"/>
      <c r="AZ113" s="62"/>
      <c r="BA113" s="61"/>
      <c r="BB113" s="62"/>
      <c r="BC113" s="61"/>
      <c r="BD113" s="62"/>
      <c r="BE113" s="61"/>
      <c r="BF113" s="62"/>
      <c r="BG113" s="61"/>
      <c r="BH113" s="62"/>
      <c r="BI113" s="61"/>
      <c r="BJ113" s="62"/>
      <c r="BK113" s="61"/>
      <c r="BL113" s="252"/>
      <c r="BM113" s="8"/>
      <c r="BN113" s="4"/>
      <c r="BO113" s="7"/>
      <c r="BP113" s="4"/>
      <c r="BQ113" s="22"/>
      <c r="BR113" s="282"/>
      <c r="BS113" s="49"/>
      <c r="BT113" s="49"/>
      <c r="BU113" s="62"/>
      <c r="BV113" s="61"/>
      <c r="BW113" s="62"/>
      <c r="BX113" s="61"/>
      <c r="BY113" s="62"/>
      <c r="BZ113" s="61"/>
      <c r="CA113" s="62"/>
      <c r="CB113" s="61"/>
      <c r="CC113" s="62"/>
      <c r="CD113" s="61"/>
      <c r="CE113" s="62"/>
      <c r="CF113" s="61"/>
      <c r="CG113" s="62"/>
      <c r="CH113" s="61"/>
      <c r="CI113" s="62"/>
      <c r="CJ113" s="61"/>
      <c r="CK113" s="62"/>
      <c r="CL113" s="61"/>
      <c r="CM113" s="62"/>
      <c r="CN113" s="61"/>
      <c r="CO113" s="62"/>
      <c r="CP113" s="61"/>
      <c r="CQ113" s="62"/>
      <c r="CR113" s="61"/>
      <c r="CS113" s="62"/>
      <c r="CT113" s="61"/>
      <c r="CU113" s="252"/>
      <c r="CV113" s="8"/>
      <c r="CW113" s="4"/>
      <c r="CX113" s="7"/>
      <c r="CY113" s="4"/>
      <c r="CZ113" s="22"/>
      <c r="DA113" s="282"/>
      <c r="DB113" s="49"/>
      <c r="DC113" s="49"/>
      <c r="DD113" s="62"/>
      <c r="DE113" s="61"/>
      <c r="DF113" s="62"/>
      <c r="DG113" s="61"/>
      <c r="DH113" s="62"/>
      <c r="DI113" s="61"/>
      <c r="DJ113" s="62"/>
      <c r="DK113" s="61"/>
      <c r="DL113" s="62"/>
      <c r="DM113" s="61"/>
      <c r="DN113" s="62"/>
      <c r="DO113" s="61"/>
      <c r="DP113" s="62"/>
      <c r="DQ113" s="61"/>
      <c r="DR113" s="62"/>
      <c r="DS113" s="61"/>
      <c r="DT113" s="62"/>
      <c r="DU113" s="61"/>
      <c r="DV113" s="62"/>
      <c r="DW113" s="61"/>
      <c r="DX113" s="62"/>
      <c r="DY113" s="61"/>
      <c r="DZ113" s="62"/>
      <c r="EA113" s="61"/>
      <c r="EB113" s="62"/>
      <c r="EC113" s="61"/>
      <c r="ED113" s="252"/>
      <c r="EE113" s="8"/>
      <c r="EF113" s="4"/>
      <c r="EG113" s="7"/>
      <c r="EH113" s="4"/>
      <c r="EI113" s="22"/>
      <c r="EJ113" s="282"/>
      <c r="EK113" s="49"/>
      <c r="EL113" s="49"/>
      <c r="EM113" s="62"/>
      <c r="EN113" s="61"/>
      <c r="EO113" s="62"/>
      <c r="EP113" s="61"/>
      <c r="EQ113" s="62"/>
      <c r="ER113" s="61"/>
      <c r="ES113" s="62"/>
      <c r="ET113" s="61"/>
      <c r="EU113" s="62"/>
      <c r="EV113" s="61"/>
      <c r="EW113" s="62"/>
      <c r="EX113" s="61"/>
      <c r="EY113" s="62"/>
      <c r="EZ113" s="61"/>
      <c r="FA113" s="62"/>
      <c r="FB113" s="61"/>
      <c r="FC113" s="62"/>
      <c r="FD113" s="61"/>
      <c r="FE113" s="62"/>
      <c r="FF113" s="61"/>
      <c r="FG113" s="62"/>
      <c r="FH113" s="61"/>
      <c r="FI113" s="62"/>
      <c r="FJ113" s="61"/>
      <c r="FK113" s="62"/>
      <c r="FL113" s="61"/>
      <c r="FM113" s="252"/>
      <c r="FN113" s="8"/>
      <c r="FO113" s="4"/>
      <c r="FP113" s="7"/>
      <c r="FQ113" s="4"/>
      <c r="FR113" s="22"/>
      <c r="FS113" s="282"/>
    </row>
    <row r="114" spans="1:175" s="28" customFormat="1" collapsed="1" x14ac:dyDescent="0.2">
      <c r="A114" s="50" t="s">
        <v>488</v>
      </c>
      <c r="B114" s="50" t="s">
        <v>489</v>
      </c>
      <c r="C114" s="51">
        <f>SUM(C115:C119)</f>
        <v>0</v>
      </c>
      <c r="D114" s="52">
        <f>IF(C114=0,0,C114/C$149*100)</f>
        <v>0</v>
      </c>
      <c r="E114" s="51">
        <f>SUM(E115:E119)</f>
        <v>0</v>
      </c>
      <c r="F114" s="52">
        <f>IF(E114=0,0,E114/E$149*100)</f>
        <v>0</v>
      </c>
      <c r="G114" s="51">
        <f>SUM(G115:G119)</f>
        <v>0</v>
      </c>
      <c r="H114" s="52">
        <f>IF(G114=0,0,G114/G$149*100)</f>
        <v>0</v>
      </c>
      <c r="I114" s="51">
        <f>SUM(I115:I119)</f>
        <v>0</v>
      </c>
      <c r="J114" s="52">
        <f>IF(I114=0,0,I114/I$149*100)</f>
        <v>0</v>
      </c>
      <c r="K114" s="51">
        <f>SUM(K115:K119)</f>
        <v>0</v>
      </c>
      <c r="L114" s="52">
        <f>IF(K114=0,0,K114/K$149*100)</f>
        <v>0</v>
      </c>
      <c r="M114" s="51">
        <f>SUM(M115:M119)</f>
        <v>0</v>
      </c>
      <c r="N114" s="52">
        <f>IF(M114=0,0,M114/M$149*100)</f>
        <v>0</v>
      </c>
      <c r="O114" s="51">
        <f>SUM(O115:O119)</f>
        <v>0</v>
      </c>
      <c r="P114" s="52">
        <f>IF(O114=0,0,O114/O$149*100)</f>
        <v>0</v>
      </c>
      <c r="Q114" s="51">
        <f>SUM(Q115:Q119)</f>
        <v>0</v>
      </c>
      <c r="R114" s="52">
        <f>IF(Q114=0,0,Q114/Q$149*100)</f>
        <v>0</v>
      </c>
      <c r="S114" s="51">
        <f>SUM(S115:S119)</f>
        <v>0</v>
      </c>
      <c r="T114" s="52">
        <f>IF(S114=0,0,S114/S$149*100)</f>
        <v>0</v>
      </c>
      <c r="U114" s="51">
        <f>SUM(U115:U119)</f>
        <v>0</v>
      </c>
      <c r="V114" s="52">
        <f>IF(U114=0,0,U114/U$149*100)</f>
        <v>0</v>
      </c>
      <c r="W114" s="51">
        <f>SUM(W115:W119)</f>
        <v>0</v>
      </c>
      <c r="X114" s="52">
        <f>IF(W114=0,0,W114/W$149*100)</f>
        <v>0</v>
      </c>
      <c r="Y114" s="51">
        <f>SUM(Y115:Y119)</f>
        <v>0</v>
      </c>
      <c r="Z114" s="52">
        <f>IF(Y114=0,0,Y114/Y$149*100)</f>
        <v>0</v>
      </c>
      <c r="AA114" s="51">
        <f t="shared" ref="AA114" si="1479">Y114</f>
        <v>0</v>
      </c>
      <c r="AB114" s="52">
        <f>IF(AA114=0,0,AA114/AA$149*100)</f>
        <v>0</v>
      </c>
      <c r="AC114" s="252"/>
      <c r="AD114" s="8"/>
      <c r="AE114" s="4"/>
      <c r="AF114" s="7"/>
      <c r="AG114" s="4"/>
      <c r="AH114" s="22"/>
      <c r="AI114" s="282"/>
      <c r="AJ114" s="50" t="s">
        <v>20</v>
      </c>
      <c r="AK114" s="50" t="s">
        <v>313</v>
      </c>
      <c r="AL114" s="51">
        <f>SUM(AL115:AL119)</f>
        <v>0</v>
      </c>
      <c r="AM114" s="52">
        <f>IF(AL114=0,0,AL114/AL$149*100)</f>
        <v>0</v>
      </c>
      <c r="AN114" s="51">
        <f>SUM(AN115:AN119)</f>
        <v>0</v>
      </c>
      <c r="AO114" s="52">
        <f>IF(AN114=0,0,AN114/AN$149*100)</f>
        <v>0</v>
      </c>
      <c r="AP114" s="51">
        <f>SUM(AP115:AP119)</f>
        <v>0</v>
      </c>
      <c r="AQ114" s="52">
        <f>IF(AP114=0,0,AP114/AP$149*100)</f>
        <v>0</v>
      </c>
      <c r="AR114" s="51">
        <f>SUM(AR115:AR119)</f>
        <v>0</v>
      </c>
      <c r="AS114" s="52">
        <f>IF(AR114=0,0,AR114/AR$149*100)</f>
        <v>0</v>
      </c>
      <c r="AT114" s="51">
        <f>SUM(AT115:AT119)</f>
        <v>0</v>
      </c>
      <c r="AU114" s="52">
        <f>IF(AT114=0,0,AT114/AT$149*100)</f>
        <v>0</v>
      </c>
      <c r="AV114" s="51">
        <f>SUM(AV115:AV119)</f>
        <v>0</v>
      </c>
      <c r="AW114" s="52">
        <f>IF(AV114=0,0,AV114/AV$149*100)</f>
        <v>0</v>
      </c>
      <c r="AX114" s="51">
        <f>SUM(AX115:AX119)</f>
        <v>0</v>
      </c>
      <c r="AY114" s="52">
        <f>IF(AX114=0,0,AX114/AX$149*100)</f>
        <v>0</v>
      </c>
      <c r="AZ114" s="51">
        <f>SUM(AZ115:AZ119)</f>
        <v>0</v>
      </c>
      <c r="BA114" s="52">
        <f>IF(AZ114=0,0,AZ114/AZ$149*100)</f>
        <v>0</v>
      </c>
      <c r="BB114" s="51">
        <f>SUM(BB115:BB119)</f>
        <v>0</v>
      </c>
      <c r="BC114" s="52">
        <f>IF(BB114=0,0,BB114/BB$149*100)</f>
        <v>0</v>
      </c>
      <c r="BD114" s="51">
        <f>SUM(BD115:BD119)</f>
        <v>0</v>
      </c>
      <c r="BE114" s="52">
        <f>IF(BD114=0,0,BD114/BD$149*100)</f>
        <v>0</v>
      </c>
      <c r="BF114" s="51">
        <f>SUM(BF115:BF119)</f>
        <v>0</v>
      </c>
      <c r="BG114" s="52">
        <f>IF(BF114=0,0,BF114/BF$149*100)</f>
        <v>0</v>
      </c>
      <c r="BH114" s="51">
        <f>SUM(BH115:BH119)</f>
        <v>0</v>
      </c>
      <c r="BI114" s="52">
        <f>IF(BH114=0,0,BH114/BH$149*100)</f>
        <v>0</v>
      </c>
      <c r="BJ114" s="51">
        <f t="shared" ref="BJ114" si="1480">BH114</f>
        <v>0</v>
      </c>
      <c r="BK114" s="52">
        <f>IF(BJ114=0,0,BJ114/BJ$149*100)</f>
        <v>0</v>
      </c>
      <c r="BL114" s="252"/>
      <c r="BM114" s="8"/>
      <c r="BN114" s="4"/>
      <c r="BO114" s="7"/>
      <c r="BP114" s="4"/>
      <c r="BQ114" s="22"/>
      <c r="BR114" s="282"/>
      <c r="BS114" s="50" t="s">
        <v>20</v>
      </c>
      <c r="BT114" s="50" t="s">
        <v>313</v>
      </c>
      <c r="BU114" s="51">
        <f>SUM(BU115:BU119)</f>
        <v>0</v>
      </c>
      <c r="BV114" s="52">
        <f>IF(BU114=0,0,BU114/BU$149*100)</f>
        <v>0</v>
      </c>
      <c r="BW114" s="51">
        <f>SUM(BW115:BW119)</f>
        <v>0</v>
      </c>
      <c r="BX114" s="52">
        <f>IF(BW114=0,0,BW114/BW$149*100)</f>
        <v>0</v>
      </c>
      <c r="BY114" s="51">
        <f>SUM(BY115:BY119)</f>
        <v>0</v>
      </c>
      <c r="BZ114" s="52">
        <f>IF(BY114=0,0,BY114/BY$149*100)</f>
        <v>0</v>
      </c>
      <c r="CA114" s="51">
        <f>SUM(CA115:CA119)</f>
        <v>0</v>
      </c>
      <c r="CB114" s="52">
        <f>IF(CA114=0,0,CA114/CA$149*100)</f>
        <v>0</v>
      </c>
      <c r="CC114" s="51">
        <f>SUM(CC115:CC119)</f>
        <v>0</v>
      </c>
      <c r="CD114" s="52">
        <f>IF(CC114=0,0,CC114/CC$149*100)</f>
        <v>0</v>
      </c>
      <c r="CE114" s="51">
        <f>SUM(CE115:CE119)</f>
        <v>0</v>
      </c>
      <c r="CF114" s="52">
        <f>IF(CE114=0,0,CE114/CE$149*100)</f>
        <v>0</v>
      </c>
      <c r="CG114" s="51">
        <f>SUM(CG115:CG119)</f>
        <v>0</v>
      </c>
      <c r="CH114" s="52">
        <f>IF(CG114=0,0,CG114/CG$149*100)</f>
        <v>0</v>
      </c>
      <c r="CI114" s="51">
        <f>SUM(CI115:CI119)</f>
        <v>0</v>
      </c>
      <c r="CJ114" s="52">
        <f>IF(CI114=0,0,CI114/CI$149*100)</f>
        <v>0</v>
      </c>
      <c r="CK114" s="51">
        <f>SUM(CK115:CK119)</f>
        <v>0</v>
      </c>
      <c r="CL114" s="52">
        <f>IF(CK114=0,0,CK114/CK$149*100)</f>
        <v>0</v>
      </c>
      <c r="CM114" s="51">
        <f>SUM(CM115:CM119)</f>
        <v>0</v>
      </c>
      <c r="CN114" s="52">
        <f>IF(CM114=0,0,CM114/CM$149*100)</f>
        <v>0</v>
      </c>
      <c r="CO114" s="51">
        <f>SUM(CO115:CO119)</f>
        <v>0</v>
      </c>
      <c r="CP114" s="52">
        <f>IF(CO114=0,0,CO114/CO$149*100)</f>
        <v>0</v>
      </c>
      <c r="CQ114" s="51">
        <f>SUM(CQ115:CQ119)</f>
        <v>0</v>
      </c>
      <c r="CR114" s="52">
        <f>IF(CQ114=0,0,CQ114/CQ$149*100)</f>
        <v>0</v>
      </c>
      <c r="CS114" s="51">
        <f t="shared" ref="CS114" si="1481">CQ114</f>
        <v>0</v>
      </c>
      <c r="CT114" s="52">
        <f>IF(CS114=0,0,CS114/CS$149*100)</f>
        <v>0</v>
      </c>
      <c r="CU114" s="252"/>
      <c r="CV114" s="8"/>
      <c r="CW114" s="4"/>
      <c r="CX114" s="7"/>
      <c r="CY114" s="4"/>
      <c r="CZ114" s="22"/>
      <c r="DA114" s="282"/>
      <c r="DB114" s="50" t="s">
        <v>20</v>
      </c>
      <c r="DC114" s="50" t="s">
        <v>313</v>
      </c>
      <c r="DD114" s="51">
        <f>SUM(DD115:DD119)</f>
        <v>0</v>
      </c>
      <c r="DE114" s="52">
        <f>IF(DD114=0,0,DD114/DD$149*100)</f>
        <v>0</v>
      </c>
      <c r="DF114" s="51">
        <f>SUM(DF115:DF119)</f>
        <v>0</v>
      </c>
      <c r="DG114" s="52">
        <f>IF(DF114=0,0,DF114/DF$149*100)</f>
        <v>0</v>
      </c>
      <c r="DH114" s="51">
        <f>SUM(DH115:DH119)</f>
        <v>0</v>
      </c>
      <c r="DI114" s="52">
        <f>IF(DH114=0,0,DH114/DH$149*100)</f>
        <v>0</v>
      </c>
      <c r="DJ114" s="51">
        <f>SUM(DJ115:DJ119)</f>
        <v>0</v>
      </c>
      <c r="DK114" s="52">
        <f>IF(DJ114=0,0,DJ114/DJ$149*100)</f>
        <v>0</v>
      </c>
      <c r="DL114" s="51">
        <f>SUM(DL115:DL119)</f>
        <v>0</v>
      </c>
      <c r="DM114" s="52">
        <f>IF(DL114=0,0,DL114/DL$149*100)</f>
        <v>0</v>
      </c>
      <c r="DN114" s="51">
        <f>SUM(DN115:DN119)</f>
        <v>0</v>
      </c>
      <c r="DO114" s="52">
        <f>IF(DN114=0,0,DN114/DN$149*100)</f>
        <v>0</v>
      </c>
      <c r="DP114" s="51">
        <f>SUM(DP115:DP119)</f>
        <v>0</v>
      </c>
      <c r="DQ114" s="52">
        <f>IF(DP114=0,0,DP114/DP$149*100)</f>
        <v>0</v>
      </c>
      <c r="DR114" s="51">
        <f>SUM(DR115:DR119)</f>
        <v>0</v>
      </c>
      <c r="DS114" s="52">
        <f>IF(DR114=0,0,DR114/DR$149*100)</f>
        <v>0</v>
      </c>
      <c r="DT114" s="51">
        <f>SUM(DT115:DT119)</f>
        <v>0</v>
      </c>
      <c r="DU114" s="52">
        <f>IF(DT114=0,0,DT114/DT$149*100)</f>
        <v>0</v>
      </c>
      <c r="DV114" s="51">
        <f>SUM(DV115:DV119)</f>
        <v>0</v>
      </c>
      <c r="DW114" s="52">
        <f>IF(DV114=0,0,DV114/DV$149*100)</f>
        <v>0</v>
      </c>
      <c r="DX114" s="51">
        <f>SUM(DX115:DX119)</f>
        <v>0</v>
      </c>
      <c r="DY114" s="52">
        <f>IF(DX114=0,0,DX114/DX$149*100)</f>
        <v>0</v>
      </c>
      <c r="DZ114" s="51">
        <f>SUM(DZ115:DZ119)</f>
        <v>0</v>
      </c>
      <c r="EA114" s="52">
        <f>IF(DZ114=0,0,DZ114/DZ$149*100)</f>
        <v>0</v>
      </c>
      <c r="EB114" s="51">
        <f t="shared" ref="EB114" si="1482">DZ114</f>
        <v>0</v>
      </c>
      <c r="EC114" s="52">
        <f>IF(EB114=0,0,EB114/EB$149*100)</f>
        <v>0</v>
      </c>
      <c r="ED114" s="252"/>
      <c r="EE114" s="8"/>
      <c r="EF114" s="4"/>
      <c r="EG114" s="7"/>
      <c r="EH114" s="4"/>
      <c r="EI114" s="22"/>
      <c r="EJ114" s="282"/>
      <c r="EK114" s="50" t="s">
        <v>20</v>
      </c>
      <c r="EL114" s="50" t="s">
        <v>313</v>
      </c>
      <c r="EM114" s="51">
        <f>SUM(EM115:EM119)</f>
        <v>0</v>
      </c>
      <c r="EN114" s="52">
        <f>IF(EM114=0,0,EM114/EM$149*100)</f>
        <v>0</v>
      </c>
      <c r="EO114" s="51">
        <f>SUM(EO115:EO119)</f>
        <v>0</v>
      </c>
      <c r="EP114" s="52">
        <f>IF(EO114=0,0,EO114/EO$149*100)</f>
        <v>0</v>
      </c>
      <c r="EQ114" s="51">
        <f>SUM(EQ115:EQ119)</f>
        <v>0</v>
      </c>
      <c r="ER114" s="52">
        <f>IF(EQ114=0,0,EQ114/EQ$149*100)</f>
        <v>0</v>
      </c>
      <c r="ES114" s="51">
        <f>SUM(ES115:ES119)</f>
        <v>0</v>
      </c>
      <c r="ET114" s="52">
        <f>IF(ES114=0,0,ES114/ES$149*100)</f>
        <v>0</v>
      </c>
      <c r="EU114" s="51">
        <f>SUM(EU115:EU119)</f>
        <v>0</v>
      </c>
      <c r="EV114" s="52">
        <f>IF(EU114=0,0,EU114/EU$149*100)</f>
        <v>0</v>
      </c>
      <c r="EW114" s="51">
        <f>SUM(EW115:EW119)</f>
        <v>0</v>
      </c>
      <c r="EX114" s="52">
        <f>IF(EW114=0,0,EW114/EW$149*100)</f>
        <v>0</v>
      </c>
      <c r="EY114" s="51">
        <f>SUM(EY115:EY119)</f>
        <v>0</v>
      </c>
      <c r="EZ114" s="52">
        <f>IF(EY114=0,0,EY114/EY$149*100)</f>
        <v>0</v>
      </c>
      <c r="FA114" s="51">
        <f>SUM(FA115:FA119)</f>
        <v>0</v>
      </c>
      <c r="FB114" s="52">
        <f>IF(FA114=0,0,FA114/FA$149*100)</f>
        <v>0</v>
      </c>
      <c r="FC114" s="51">
        <f>SUM(FC115:FC119)</f>
        <v>0</v>
      </c>
      <c r="FD114" s="52">
        <f>IF(FC114=0,0,FC114/FC$149*100)</f>
        <v>0</v>
      </c>
      <c r="FE114" s="51">
        <f>SUM(FE115:FE119)</f>
        <v>0</v>
      </c>
      <c r="FF114" s="52">
        <f>IF(FE114=0,0,FE114/FE$149*100)</f>
        <v>0</v>
      </c>
      <c r="FG114" s="51">
        <f>SUM(FG115:FG119)</f>
        <v>0</v>
      </c>
      <c r="FH114" s="52">
        <f>IF(FG114=0,0,FG114/FG$149*100)</f>
        <v>0</v>
      </c>
      <c r="FI114" s="51">
        <f>SUM(FI115:FI119)</f>
        <v>0</v>
      </c>
      <c r="FJ114" s="52">
        <f>IF(FI114=0,0,FI114/FI$149*100)</f>
        <v>0</v>
      </c>
      <c r="FK114" s="51">
        <f t="shared" ref="FK114" si="1483">FI114</f>
        <v>0</v>
      </c>
      <c r="FL114" s="52">
        <f>IF(FK114=0,0,FK114/FK$149*100)</f>
        <v>0</v>
      </c>
      <c r="FM114" s="252"/>
      <c r="FN114" s="8"/>
      <c r="FO114" s="4"/>
      <c r="FP114" s="7"/>
      <c r="FQ114" s="4"/>
      <c r="FR114" s="22"/>
      <c r="FS114" s="282"/>
    </row>
    <row r="115" spans="1:175" hidden="1" outlineLevel="1" x14ac:dyDescent="0.2">
      <c r="A115" s="384"/>
      <c r="B115" s="272"/>
      <c r="C115" s="62"/>
      <c r="D115" s="61">
        <f>IF(C115=0,0,C115/C$114*100)</f>
        <v>0</v>
      </c>
      <c r="E115" s="62"/>
      <c r="F115" s="61">
        <f>IF(E115=0,0,E115/E$114*100)</f>
        <v>0</v>
      </c>
      <c r="G115" s="62"/>
      <c r="H115" s="61">
        <f>IF(G115=0,0,G115/G$114*100)</f>
        <v>0</v>
      </c>
      <c r="I115" s="62"/>
      <c r="J115" s="61">
        <f>IF(I115=0,0,I115/I$114*100)</f>
        <v>0</v>
      </c>
      <c r="K115" s="62"/>
      <c r="L115" s="61">
        <f>IF(K115=0,0,K115/K$114*100)</f>
        <v>0</v>
      </c>
      <c r="M115" s="62"/>
      <c r="N115" s="61">
        <f>IF(M115=0,0,M115/M$114*100)</f>
        <v>0</v>
      </c>
      <c r="O115" s="62"/>
      <c r="P115" s="61">
        <f>IF(O115=0,0,O115/O$114*100)</f>
        <v>0</v>
      </c>
      <c r="Q115" s="62"/>
      <c r="R115" s="61">
        <f>IF(Q115=0,0,Q115/Q$114*100)</f>
        <v>0</v>
      </c>
      <c r="S115" s="62"/>
      <c r="T115" s="61">
        <f>IF(S115=0,0,S115/S$114*100)</f>
        <v>0</v>
      </c>
      <c r="U115" s="62"/>
      <c r="V115" s="61">
        <f>IF(U115=0,0,U115/U$114*100)</f>
        <v>0</v>
      </c>
      <c r="W115" s="62"/>
      <c r="X115" s="61">
        <f>IF(W115=0,0,W115/W$114*100)</f>
        <v>0</v>
      </c>
      <c r="Y115" s="62"/>
      <c r="Z115" s="61">
        <f>IF(Y115=0,0,Y115/Y$114*100)</f>
        <v>0</v>
      </c>
      <c r="AA115" s="62">
        <f>Y115</f>
        <v>0</v>
      </c>
      <c r="AB115" s="61">
        <f>IF(AA115=0,0,AA115/AA$114*100)</f>
        <v>0</v>
      </c>
      <c r="AC115" s="252"/>
      <c r="AD115" s="8"/>
      <c r="AE115" s="4"/>
      <c r="AF115" s="7"/>
      <c r="AG115" s="4"/>
      <c r="AH115" s="22"/>
      <c r="AI115" s="282"/>
      <c r="AJ115" s="128">
        <f t="shared" ref="AJ115:AJ119" si="1484">$A115</f>
        <v>0</v>
      </c>
      <c r="AK115" s="128">
        <f t="shared" ref="AK115:AK119" si="1485">$B115</f>
        <v>0</v>
      </c>
      <c r="AL115" s="62"/>
      <c r="AM115" s="61">
        <f>IF(AL115=0,0,AL115/AL$114*100)</f>
        <v>0</v>
      </c>
      <c r="AN115" s="62"/>
      <c r="AO115" s="61">
        <f>IF(AN115=0,0,AN115/AN$114*100)</f>
        <v>0</v>
      </c>
      <c r="AP115" s="62"/>
      <c r="AQ115" s="61">
        <f>IF(AP115=0,0,AP115/AP$114*100)</f>
        <v>0</v>
      </c>
      <c r="AR115" s="62"/>
      <c r="AS115" s="61">
        <f>IF(AR115=0,0,AR115/AR$114*100)</f>
        <v>0</v>
      </c>
      <c r="AT115" s="62"/>
      <c r="AU115" s="61">
        <f>IF(AT115=0,0,AT115/AT$114*100)</f>
        <v>0</v>
      </c>
      <c r="AV115" s="62"/>
      <c r="AW115" s="61">
        <f>IF(AV115=0,0,AV115/AV$114*100)</f>
        <v>0</v>
      </c>
      <c r="AX115" s="62"/>
      <c r="AY115" s="61">
        <f>IF(AX115=0,0,AX115/AX$114*100)</f>
        <v>0</v>
      </c>
      <c r="AZ115" s="62"/>
      <c r="BA115" s="61">
        <f>IF(AZ115=0,0,AZ115/AZ$114*100)</f>
        <v>0</v>
      </c>
      <c r="BB115" s="62"/>
      <c r="BC115" s="61">
        <f>IF(BB115=0,0,BB115/BB$114*100)</f>
        <v>0</v>
      </c>
      <c r="BD115" s="62"/>
      <c r="BE115" s="61">
        <f>IF(BD115=0,0,BD115/BD$114*100)</f>
        <v>0</v>
      </c>
      <c r="BF115" s="62"/>
      <c r="BG115" s="61">
        <f>IF(BF115=0,0,BF115/BF$114*100)</f>
        <v>0</v>
      </c>
      <c r="BH115" s="62"/>
      <c r="BI115" s="61">
        <f>IF(BH115=0,0,BH115/BH$114*100)</f>
        <v>0</v>
      </c>
      <c r="BJ115" s="62">
        <f>BH115</f>
        <v>0</v>
      </c>
      <c r="BK115" s="61">
        <f>IF(BJ115=0,0,BJ115/BJ$114*100)</f>
        <v>0</v>
      </c>
      <c r="BL115" s="252"/>
      <c r="BM115" s="8"/>
      <c r="BN115" s="4"/>
      <c r="BO115" s="7"/>
      <c r="BP115" s="4"/>
      <c r="BQ115" s="22"/>
      <c r="BR115" s="282"/>
      <c r="BS115" s="128">
        <f t="shared" ref="BS115:BS119" si="1486">$A115</f>
        <v>0</v>
      </c>
      <c r="BT115" s="128">
        <f t="shared" ref="BT115:BT119" si="1487">$B115</f>
        <v>0</v>
      </c>
      <c r="BU115" s="62"/>
      <c r="BV115" s="61">
        <f>IF(BU115=0,0,BU115/BU$114*100)</f>
        <v>0</v>
      </c>
      <c r="BW115" s="62"/>
      <c r="BX115" s="61">
        <f>IF(BW115=0,0,BW115/BW$114*100)</f>
        <v>0</v>
      </c>
      <c r="BY115" s="62"/>
      <c r="BZ115" s="61">
        <f>IF(BY115=0,0,BY115/BY$114*100)</f>
        <v>0</v>
      </c>
      <c r="CA115" s="62"/>
      <c r="CB115" s="61">
        <f>IF(CA115=0,0,CA115/CA$114*100)</f>
        <v>0</v>
      </c>
      <c r="CC115" s="62"/>
      <c r="CD115" s="61">
        <f>IF(CC115=0,0,CC115/CC$114*100)</f>
        <v>0</v>
      </c>
      <c r="CE115" s="62"/>
      <c r="CF115" s="61">
        <f>IF(CE115=0,0,CE115/CE$114*100)</f>
        <v>0</v>
      </c>
      <c r="CG115" s="62"/>
      <c r="CH115" s="61">
        <f>IF(CG115=0,0,CG115/CG$114*100)</f>
        <v>0</v>
      </c>
      <c r="CI115" s="62"/>
      <c r="CJ115" s="61">
        <f>IF(CI115=0,0,CI115/CI$114*100)</f>
        <v>0</v>
      </c>
      <c r="CK115" s="62"/>
      <c r="CL115" s="61">
        <f>IF(CK115=0,0,CK115/CK$114*100)</f>
        <v>0</v>
      </c>
      <c r="CM115" s="62"/>
      <c r="CN115" s="61">
        <f>IF(CM115=0,0,CM115/CM$114*100)</f>
        <v>0</v>
      </c>
      <c r="CO115" s="62"/>
      <c r="CP115" s="61">
        <f>IF(CO115=0,0,CO115/CO$114*100)</f>
        <v>0</v>
      </c>
      <c r="CQ115" s="62"/>
      <c r="CR115" s="61">
        <f>IF(CQ115=0,0,CQ115/CQ$114*100)</f>
        <v>0</v>
      </c>
      <c r="CS115" s="62">
        <f>CQ115</f>
        <v>0</v>
      </c>
      <c r="CT115" s="61">
        <f>IF(CS115=0,0,CS115/CS$114*100)</f>
        <v>0</v>
      </c>
      <c r="CU115" s="252"/>
      <c r="CV115" s="8"/>
      <c r="CW115" s="4"/>
      <c r="CX115" s="7"/>
      <c r="CY115" s="4"/>
      <c r="CZ115" s="22"/>
      <c r="DA115" s="282"/>
      <c r="DB115" s="128">
        <f t="shared" ref="DB115:DB119" si="1488">$A115</f>
        <v>0</v>
      </c>
      <c r="DC115" s="128">
        <f t="shared" ref="DC115:DC119" si="1489">$B115</f>
        <v>0</v>
      </c>
      <c r="DD115" s="62"/>
      <c r="DE115" s="61">
        <f>IF(DD115=0,0,DD115/DD$114*100)</f>
        <v>0</v>
      </c>
      <c r="DF115" s="62"/>
      <c r="DG115" s="61">
        <f>IF(DF115=0,0,DF115/DF$114*100)</f>
        <v>0</v>
      </c>
      <c r="DH115" s="62"/>
      <c r="DI115" s="61">
        <f>IF(DH115=0,0,DH115/DH$114*100)</f>
        <v>0</v>
      </c>
      <c r="DJ115" s="62"/>
      <c r="DK115" s="61">
        <f>IF(DJ115=0,0,DJ115/DJ$114*100)</f>
        <v>0</v>
      </c>
      <c r="DL115" s="62"/>
      <c r="DM115" s="61">
        <f>IF(DL115=0,0,DL115/DL$114*100)</f>
        <v>0</v>
      </c>
      <c r="DN115" s="62"/>
      <c r="DO115" s="61">
        <f>IF(DN115=0,0,DN115/DN$114*100)</f>
        <v>0</v>
      </c>
      <c r="DP115" s="62"/>
      <c r="DQ115" s="61">
        <f>IF(DP115=0,0,DP115/DP$114*100)</f>
        <v>0</v>
      </c>
      <c r="DR115" s="62"/>
      <c r="DS115" s="61">
        <f>IF(DR115=0,0,DR115/DR$114*100)</f>
        <v>0</v>
      </c>
      <c r="DT115" s="62"/>
      <c r="DU115" s="61">
        <f>IF(DT115=0,0,DT115/DT$114*100)</f>
        <v>0</v>
      </c>
      <c r="DV115" s="62"/>
      <c r="DW115" s="61">
        <f>IF(DV115=0,0,DV115/DV$114*100)</f>
        <v>0</v>
      </c>
      <c r="DX115" s="62"/>
      <c r="DY115" s="61">
        <f>IF(DX115=0,0,DX115/DX$114*100)</f>
        <v>0</v>
      </c>
      <c r="DZ115" s="62"/>
      <c r="EA115" s="61">
        <f>IF(DZ115=0,0,DZ115/DZ$114*100)</f>
        <v>0</v>
      </c>
      <c r="EB115" s="62">
        <f>DZ115</f>
        <v>0</v>
      </c>
      <c r="EC115" s="61">
        <f>IF(EB115=0,0,EB115/EB$114*100)</f>
        <v>0</v>
      </c>
      <c r="ED115" s="252"/>
      <c r="EE115" s="8"/>
      <c r="EF115" s="4"/>
      <c r="EG115" s="7"/>
      <c r="EH115" s="4"/>
      <c r="EI115" s="22"/>
      <c r="EJ115" s="282"/>
      <c r="EK115" s="128">
        <f t="shared" ref="EK115:EK119" si="1490">$A115</f>
        <v>0</v>
      </c>
      <c r="EL115" s="128">
        <f t="shared" ref="EL115:EL119" si="1491">$B115</f>
        <v>0</v>
      </c>
      <c r="EM115" s="62"/>
      <c r="EN115" s="61">
        <f>IF(EM115=0,0,EM115/EM$114*100)</f>
        <v>0</v>
      </c>
      <c r="EO115" s="62"/>
      <c r="EP115" s="61">
        <f>IF(EO115=0,0,EO115/EO$114*100)</f>
        <v>0</v>
      </c>
      <c r="EQ115" s="62"/>
      <c r="ER115" s="61">
        <f>IF(EQ115=0,0,EQ115/EQ$114*100)</f>
        <v>0</v>
      </c>
      <c r="ES115" s="62"/>
      <c r="ET115" s="61">
        <f>IF(ES115=0,0,ES115/ES$114*100)</f>
        <v>0</v>
      </c>
      <c r="EU115" s="62"/>
      <c r="EV115" s="61">
        <f>IF(EU115=0,0,EU115/EU$114*100)</f>
        <v>0</v>
      </c>
      <c r="EW115" s="62"/>
      <c r="EX115" s="61">
        <f>IF(EW115=0,0,EW115/EW$114*100)</f>
        <v>0</v>
      </c>
      <c r="EY115" s="62"/>
      <c r="EZ115" s="61">
        <f>IF(EY115=0,0,EY115/EY$114*100)</f>
        <v>0</v>
      </c>
      <c r="FA115" s="62"/>
      <c r="FB115" s="61">
        <f>IF(FA115=0,0,FA115/FA$114*100)</f>
        <v>0</v>
      </c>
      <c r="FC115" s="62"/>
      <c r="FD115" s="61">
        <f>IF(FC115=0,0,FC115/FC$114*100)</f>
        <v>0</v>
      </c>
      <c r="FE115" s="62"/>
      <c r="FF115" s="61">
        <f>IF(FE115=0,0,FE115/FE$114*100)</f>
        <v>0</v>
      </c>
      <c r="FG115" s="62"/>
      <c r="FH115" s="61">
        <f>IF(FG115=0,0,FG115/FG$114*100)</f>
        <v>0</v>
      </c>
      <c r="FI115" s="62"/>
      <c r="FJ115" s="61">
        <f>IF(FI115=0,0,FI115/FI$114*100)</f>
        <v>0</v>
      </c>
      <c r="FK115" s="62">
        <f>FI115</f>
        <v>0</v>
      </c>
      <c r="FL115" s="61">
        <f>IF(FK115=0,0,FK115/FK$114*100)</f>
        <v>0</v>
      </c>
      <c r="FM115" s="252"/>
      <c r="FN115" s="8"/>
      <c r="FO115" s="4"/>
      <c r="FP115" s="7"/>
      <c r="FQ115" s="4"/>
      <c r="FR115" s="22"/>
      <c r="FS115" s="282"/>
    </row>
    <row r="116" spans="1:175" hidden="1" outlineLevel="1" x14ac:dyDescent="0.2">
      <c r="A116" s="384"/>
      <c r="B116" s="272"/>
      <c r="C116" s="62"/>
      <c r="D116" s="61">
        <f>IF(C116=0,0,C116/C$114*100)</f>
        <v>0</v>
      </c>
      <c r="E116" s="62"/>
      <c r="F116" s="61">
        <f>IF(E116=0,0,E116/E$114*100)</f>
        <v>0</v>
      </c>
      <c r="G116" s="62"/>
      <c r="H116" s="61">
        <f>IF(G116=0,0,G116/G$114*100)</f>
        <v>0</v>
      </c>
      <c r="I116" s="62"/>
      <c r="J116" s="61">
        <f>IF(I116=0,0,I116/I$114*100)</f>
        <v>0</v>
      </c>
      <c r="K116" s="62"/>
      <c r="L116" s="61">
        <f>IF(K116=0,0,K116/K$114*100)</f>
        <v>0</v>
      </c>
      <c r="M116" s="62"/>
      <c r="N116" s="61">
        <f>IF(M116=0,0,M116/M$114*100)</f>
        <v>0</v>
      </c>
      <c r="O116" s="62"/>
      <c r="P116" s="61">
        <f>IF(O116=0,0,O116/O$114*100)</f>
        <v>0</v>
      </c>
      <c r="Q116" s="62"/>
      <c r="R116" s="61">
        <f>IF(Q116=0,0,Q116/Q$114*100)</f>
        <v>0</v>
      </c>
      <c r="S116" s="62"/>
      <c r="T116" s="61">
        <f>IF(S116=0,0,S116/S$114*100)</f>
        <v>0</v>
      </c>
      <c r="U116" s="62"/>
      <c r="V116" s="61">
        <f>IF(U116=0,0,U116/U$114*100)</f>
        <v>0</v>
      </c>
      <c r="W116" s="62"/>
      <c r="X116" s="61">
        <f>IF(W116=0,0,W116/W$114*100)</f>
        <v>0</v>
      </c>
      <c r="Y116" s="62"/>
      <c r="Z116" s="61">
        <f>IF(Y116=0,0,Y116/Y$114*100)</f>
        <v>0</v>
      </c>
      <c r="AA116" s="62">
        <f>Y116</f>
        <v>0</v>
      </c>
      <c r="AB116" s="61">
        <f>IF(AA116=0,0,AA116/AA$114*100)</f>
        <v>0</v>
      </c>
      <c r="AC116" s="252"/>
      <c r="AD116" s="8"/>
      <c r="AE116" s="4"/>
      <c r="AF116" s="7"/>
      <c r="AG116" s="4"/>
      <c r="AH116" s="22"/>
      <c r="AI116" s="282"/>
      <c r="AJ116" s="128">
        <f t="shared" si="1484"/>
        <v>0</v>
      </c>
      <c r="AK116" s="128">
        <f t="shared" si="1485"/>
        <v>0</v>
      </c>
      <c r="AL116" s="62"/>
      <c r="AM116" s="61">
        <f>IF(AL116=0,0,AL116/AL$114*100)</f>
        <v>0</v>
      </c>
      <c r="AN116" s="62"/>
      <c r="AO116" s="61">
        <f>IF(AN116=0,0,AN116/AN$114*100)</f>
        <v>0</v>
      </c>
      <c r="AP116" s="62"/>
      <c r="AQ116" s="61">
        <f>IF(AP116=0,0,AP116/AP$114*100)</f>
        <v>0</v>
      </c>
      <c r="AR116" s="62"/>
      <c r="AS116" s="61">
        <f>IF(AR116=0,0,AR116/AR$114*100)</f>
        <v>0</v>
      </c>
      <c r="AT116" s="62"/>
      <c r="AU116" s="61">
        <f>IF(AT116=0,0,AT116/AT$114*100)</f>
        <v>0</v>
      </c>
      <c r="AV116" s="62"/>
      <c r="AW116" s="61">
        <f>IF(AV116=0,0,AV116/AV$114*100)</f>
        <v>0</v>
      </c>
      <c r="AX116" s="62"/>
      <c r="AY116" s="61">
        <f>IF(AX116=0,0,AX116/AX$114*100)</f>
        <v>0</v>
      </c>
      <c r="AZ116" s="62"/>
      <c r="BA116" s="61">
        <f>IF(AZ116=0,0,AZ116/AZ$114*100)</f>
        <v>0</v>
      </c>
      <c r="BB116" s="62"/>
      <c r="BC116" s="61">
        <f>IF(BB116=0,0,BB116/BB$114*100)</f>
        <v>0</v>
      </c>
      <c r="BD116" s="62"/>
      <c r="BE116" s="61">
        <f>IF(BD116=0,0,BD116/BD$114*100)</f>
        <v>0</v>
      </c>
      <c r="BF116" s="62"/>
      <c r="BG116" s="61">
        <f>IF(BF116=0,0,BF116/BF$114*100)</f>
        <v>0</v>
      </c>
      <c r="BH116" s="62"/>
      <c r="BI116" s="61">
        <f>IF(BH116=0,0,BH116/BH$114*100)</f>
        <v>0</v>
      </c>
      <c r="BJ116" s="62">
        <f>BH116</f>
        <v>0</v>
      </c>
      <c r="BK116" s="61">
        <f>IF(BJ116=0,0,BJ116/BJ$114*100)</f>
        <v>0</v>
      </c>
      <c r="BL116" s="252"/>
      <c r="BM116" s="8"/>
      <c r="BN116" s="4"/>
      <c r="BO116" s="7"/>
      <c r="BP116" s="4"/>
      <c r="BQ116" s="22"/>
      <c r="BR116" s="282"/>
      <c r="BS116" s="128">
        <f t="shared" si="1486"/>
        <v>0</v>
      </c>
      <c r="BT116" s="128">
        <f t="shared" si="1487"/>
        <v>0</v>
      </c>
      <c r="BU116" s="62"/>
      <c r="BV116" s="61">
        <f>IF(BU116=0,0,BU116/BU$114*100)</f>
        <v>0</v>
      </c>
      <c r="BW116" s="62"/>
      <c r="BX116" s="61">
        <f>IF(BW116=0,0,BW116/BW$114*100)</f>
        <v>0</v>
      </c>
      <c r="BY116" s="62"/>
      <c r="BZ116" s="61">
        <f>IF(BY116=0,0,BY116/BY$114*100)</f>
        <v>0</v>
      </c>
      <c r="CA116" s="62"/>
      <c r="CB116" s="61">
        <f>IF(CA116=0,0,CA116/CA$114*100)</f>
        <v>0</v>
      </c>
      <c r="CC116" s="62"/>
      <c r="CD116" s="61">
        <f>IF(CC116=0,0,CC116/CC$114*100)</f>
        <v>0</v>
      </c>
      <c r="CE116" s="62"/>
      <c r="CF116" s="61">
        <f>IF(CE116=0,0,CE116/CE$114*100)</f>
        <v>0</v>
      </c>
      <c r="CG116" s="62"/>
      <c r="CH116" s="61">
        <f>IF(CG116=0,0,CG116/CG$114*100)</f>
        <v>0</v>
      </c>
      <c r="CI116" s="62"/>
      <c r="CJ116" s="61">
        <f>IF(CI116=0,0,CI116/CI$114*100)</f>
        <v>0</v>
      </c>
      <c r="CK116" s="62"/>
      <c r="CL116" s="61">
        <f>IF(CK116=0,0,CK116/CK$114*100)</f>
        <v>0</v>
      </c>
      <c r="CM116" s="62"/>
      <c r="CN116" s="61">
        <f>IF(CM116=0,0,CM116/CM$114*100)</f>
        <v>0</v>
      </c>
      <c r="CO116" s="62"/>
      <c r="CP116" s="61">
        <f>IF(CO116=0,0,CO116/CO$114*100)</f>
        <v>0</v>
      </c>
      <c r="CQ116" s="62"/>
      <c r="CR116" s="61">
        <f>IF(CQ116=0,0,CQ116/CQ$114*100)</f>
        <v>0</v>
      </c>
      <c r="CS116" s="62">
        <f>CQ116</f>
        <v>0</v>
      </c>
      <c r="CT116" s="61">
        <f>IF(CS116=0,0,CS116/CS$114*100)</f>
        <v>0</v>
      </c>
      <c r="CU116" s="252"/>
      <c r="CV116" s="8"/>
      <c r="CW116" s="4"/>
      <c r="CX116" s="7"/>
      <c r="CY116" s="4"/>
      <c r="CZ116" s="22"/>
      <c r="DA116" s="282"/>
      <c r="DB116" s="128">
        <f t="shared" si="1488"/>
        <v>0</v>
      </c>
      <c r="DC116" s="128">
        <f t="shared" si="1489"/>
        <v>0</v>
      </c>
      <c r="DD116" s="62"/>
      <c r="DE116" s="61">
        <f>IF(DD116=0,0,DD116/DD$114*100)</f>
        <v>0</v>
      </c>
      <c r="DF116" s="62"/>
      <c r="DG116" s="61">
        <f>IF(DF116=0,0,DF116/DF$114*100)</f>
        <v>0</v>
      </c>
      <c r="DH116" s="62"/>
      <c r="DI116" s="61">
        <f>IF(DH116=0,0,DH116/DH$114*100)</f>
        <v>0</v>
      </c>
      <c r="DJ116" s="62"/>
      <c r="DK116" s="61">
        <f>IF(DJ116=0,0,DJ116/DJ$114*100)</f>
        <v>0</v>
      </c>
      <c r="DL116" s="62"/>
      <c r="DM116" s="61">
        <f>IF(DL116=0,0,DL116/DL$114*100)</f>
        <v>0</v>
      </c>
      <c r="DN116" s="62"/>
      <c r="DO116" s="61">
        <f>IF(DN116=0,0,DN116/DN$114*100)</f>
        <v>0</v>
      </c>
      <c r="DP116" s="62"/>
      <c r="DQ116" s="61">
        <f>IF(DP116=0,0,DP116/DP$114*100)</f>
        <v>0</v>
      </c>
      <c r="DR116" s="62"/>
      <c r="DS116" s="61">
        <f>IF(DR116=0,0,DR116/DR$114*100)</f>
        <v>0</v>
      </c>
      <c r="DT116" s="62"/>
      <c r="DU116" s="61">
        <f>IF(DT116=0,0,DT116/DT$114*100)</f>
        <v>0</v>
      </c>
      <c r="DV116" s="62"/>
      <c r="DW116" s="61">
        <f>IF(DV116=0,0,DV116/DV$114*100)</f>
        <v>0</v>
      </c>
      <c r="DX116" s="62"/>
      <c r="DY116" s="61">
        <f>IF(DX116=0,0,DX116/DX$114*100)</f>
        <v>0</v>
      </c>
      <c r="DZ116" s="62"/>
      <c r="EA116" s="61">
        <f>IF(DZ116=0,0,DZ116/DZ$114*100)</f>
        <v>0</v>
      </c>
      <c r="EB116" s="62">
        <f>DZ116</f>
        <v>0</v>
      </c>
      <c r="EC116" s="61">
        <f>IF(EB116=0,0,EB116/EB$114*100)</f>
        <v>0</v>
      </c>
      <c r="ED116" s="252"/>
      <c r="EE116" s="8"/>
      <c r="EF116" s="4"/>
      <c r="EG116" s="7"/>
      <c r="EH116" s="4"/>
      <c r="EI116" s="22"/>
      <c r="EJ116" s="282"/>
      <c r="EK116" s="128">
        <f t="shared" si="1490"/>
        <v>0</v>
      </c>
      <c r="EL116" s="128">
        <f t="shared" si="1491"/>
        <v>0</v>
      </c>
      <c r="EM116" s="62"/>
      <c r="EN116" s="61">
        <f>IF(EM116=0,0,EM116/EM$114*100)</f>
        <v>0</v>
      </c>
      <c r="EO116" s="62"/>
      <c r="EP116" s="61">
        <f>IF(EO116=0,0,EO116/EO$114*100)</f>
        <v>0</v>
      </c>
      <c r="EQ116" s="62"/>
      <c r="ER116" s="61">
        <f>IF(EQ116=0,0,EQ116/EQ$114*100)</f>
        <v>0</v>
      </c>
      <c r="ES116" s="62"/>
      <c r="ET116" s="61">
        <f>IF(ES116=0,0,ES116/ES$114*100)</f>
        <v>0</v>
      </c>
      <c r="EU116" s="62"/>
      <c r="EV116" s="61">
        <f>IF(EU116=0,0,EU116/EU$114*100)</f>
        <v>0</v>
      </c>
      <c r="EW116" s="62"/>
      <c r="EX116" s="61">
        <f>IF(EW116=0,0,EW116/EW$114*100)</f>
        <v>0</v>
      </c>
      <c r="EY116" s="62"/>
      <c r="EZ116" s="61">
        <f>IF(EY116=0,0,EY116/EY$114*100)</f>
        <v>0</v>
      </c>
      <c r="FA116" s="62"/>
      <c r="FB116" s="61">
        <f>IF(FA116=0,0,FA116/FA$114*100)</f>
        <v>0</v>
      </c>
      <c r="FC116" s="62"/>
      <c r="FD116" s="61">
        <f>IF(FC116=0,0,FC116/FC$114*100)</f>
        <v>0</v>
      </c>
      <c r="FE116" s="62"/>
      <c r="FF116" s="61">
        <f>IF(FE116=0,0,FE116/FE$114*100)</f>
        <v>0</v>
      </c>
      <c r="FG116" s="62"/>
      <c r="FH116" s="61">
        <f>IF(FG116=0,0,FG116/FG$114*100)</f>
        <v>0</v>
      </c>
      <c r="FI116" s="62"/>
      <c r="FJ116" s="61">
        <f>IF(FI116=0,0,FI116/FI$114*100)</f>
        <v>0</v>
      </c>
      <c r="FK116" s="62">
        <f>FI116</f>
        <v>0</v>
      </c>
      <c r="FL116" s="61">
        <f>IF(FK116=0,0,FK116/FK$114*100)</f>
        <v>0</v>
      </c>
      <c r="FM116" s="252"/>
      <c r="FN116" s="8"/>
      <c r="FO116" s="4"/>
      <c r="FP116" s="7"/>
      <c r="FQ116" s="4"/>
      <c r="FR116" s="22"/>
      <c r="FS116" s="282"/>
    </row>
    <row r="117" spans="1:175" hidden="1" outlineLevel="1" x14ac:dyDescent="0.2">
      <c r="A117" s="384"/>
      <c r="B117" s="272"/>
      <c r="C117" s="62"/>
      <c r="D117" s="61">
        <f>IF(C117=0,0,C117/C$114*100)</f>
        <v>0</v>
      </c>
      <c r="E117" s="62"/>
      <c r="F117" s="61">
        <f>IF(E117=0,0,E117/E$114*100)</f>
        <v>0</v>
      </c>
      <c r="G117" s="62"/>
      <c r="H117" s="61">
        <f>IF(G117=0,0,G117/G$114*100)</f>
        <v>0</v>
      </c>
      <c r="I117" s="62"/>
      <c r="J117" s="61">
        <f>IF(I117=0,0,I117/I$114*100)</f>
        <v>0</v>
      </c>
      <c r="K117" s="62"/>
      <c r="L117" s="61">
        <f>IF(K117=0,0,K117/K$114*100)</f>
        <v>0</v>
      </c>
      <c r="M117" s="62"/>
      <c r="N117" s="61">
        <f>IF(M117=0,0,M117/M$114*100)</f>
        <v>0</v>
      </c>
      <c r="O117" s="62"/>
      <c r="P117" s="61">
        <f>IF(O117=0,0,O117/O$114*100)</f>
        <v>0</v>
      </c>
      <c r="Q117" s="62"/>
      <c r="R117" s="61">
        <f>IF(Q117=0,0,Q117/Q$114*100)</f>
        <v>0</v>
      </c>
      <c r="S117" s="62"/>
      <c r="T117" s="61">
        <f>IF(S117=0,0,S117/S$114*100)</f>
        <v>0</v>
      </c>
      <c r="U117" s="62"/>
      <c r="V117" s="61">
        <f>IF(U117=0,0,U117/U$114*100)</f>
        <v>0</v>
      </c>
      <c r="W117" s="62"/>
      <c r="X117" s="61">
        <f>IF(W117=0,0,W117/W$114*100)</f>
        <v>0</v>
      </c>
      <c r="Y117" s="62"/>
      <c r="Z117" s="61">
        <f>IF(Y117=0,0,Y117/Y$114*100)</f>
        <v>0</v>
      </c>
      <c r="AA117" s="62">
        <f>Y117</f>
        <v>0</v>
      </c>
      <c r="AB117" s="61">
        <f>IF(AA117=0,0,AA117/AA$114*100)</f>
        <v>0</v>
      </c>
      <c r="AC117" s="252"/>
      <c r="AD117" s="8"/>
      <c r="AE117" s="4"/>
      <c r="AF117" s="7"/>
      <c r="AG117" s="4"/>
      <c r="AH117" s="22"/>
      <c r="AI117" s="282"/>
      <c r="AJ117" s="128">
        <f t="shared" si="1484"/>
        <v>0</v>
      </c>
      <c r="AK117" s="128">
        <f t="shared" si="1485"/>
        <v>0</v>
      </c>
      <c r="AL117" s="62"/>
      <c r="AM117" s="61">
        <f>IF(AL117=0,0,AL117/AL$114*100)</f>
        <v>0</v>
      </c>
      <c r="AN117" s="62"/>
      <c r="AO117" s="61">
        <f>IF(AN117=0,0,AN117/AN$114*100)</f>
        <v>0</v>
      </c>
      <c r="AP117" s="62"/>
      <c r="AQ117" s="61">
        <f>IF(AP117=0,0,AP117/AP$114*100)</f>
        <v>0</v>
      </c>
      <c r="AR117" s="62"/>
      <c r="AS117" s="61">
        <f>IF(AR117=0,0,AR117/AR$114*100)</f>
        <v>0</v>
      </c>
      <c r="AT117" s="62"/>
      <c r="AU117" s="61">
        <f>IF(AT117=0,0,AT117/AT$114*100)</f>
        <v>0</v>
      </c>
      <c r="AV117" s="62"/>
      <c r="AW117" s="61">
        <f>IF(AV117=0,0,AV117/AV$114*100)</f>
        <v>0</v>
      </c>
      <c r="AX117" s="62"/>
      <c r="AY117" s="61">
        <f>IF(AX117=0,0,AX117/AX$114*100)</f>
        <v>0</v>
      </c>
      <c r="AZ117" s="62"/>
      <c r="BA117" s="61">
        <f>IF(AZ117=0,0,AZ117/AZ$114*100)</f>
        <v>0</v>
      </c>
      <c r="BB117" s="62"/>
      <c r="BC117" s="61">
        <f>IF(BB117=0,0,BB117/BB$114*100)</f>
        <v>0</v>
      </c>
      <c r="BD117" s="62"/>
      <c r="BE117" s="61">
        <f>IF(BD117=0,0,BD117/BD$114*100)</f>
        <v>0</v>
      </c>
      <c r="BF117" s="62"/>
      <c r="BG117" s="61">
        <f>IF(BF117=0,0,BF117/BF$114*100)</f>
        <v>0</v>
      </c>
      <c r="BH117" s="62"/>
      <c r="BI117" s="61">
        <f>IF(BH117=0,0,BH117/BH$114*100)</f>
        <v>0</v>
      </c>
      <c r="BJ117" s="62">
        <f>BH117</f>
        <v>0</v>
      </c>
      <c r="BK117" s="61">
        <f>IF(BJ117=0,0,BJ117/BJ$114*100)</f>
        <v>0</v>
      </c>
      <c r="BL117" s="252"/>
      <c r="BM117" s="8"/>
      <c r="BN117" s="4"/>
      <c r="BO117" s="7"/>
      <c r="BP117" s="4"/>
      <c r="BQ117" s="22"/>
      <c r="BR117" s="282"/>
      <c r="BS117" s="128">
        <f t="shared" si="1486"/>
        <v>0</v>
      </c>
      <c r="BT117" s="128">
        <f t="shared" si="1487"/>
        <v>0</v>
      </c>
      <c r="BU117" s="62"/>
      <c r="BV117" s="61">
        <f>IF(BU117=0,0,BU117/BU$114*100)</f>
        <v>0</v>
      </c>
      <c r="BW117" s="62"/>
      <c r="BX117" s="61">
        <f>IF(BW117=0,0,BW117/BW$114*100)</f>
        <v>0</v>
      </c>
      <c r="BY117" s="62"/>
      <c r="BZ117" s="61">
        <f>IF(BY117=0,0,BY117/BY$114*100)</f>
        <v>0</v>
      </c>
      <c r="CA117" s="62"/>
      <c r="CB117" s="61">
        <f>IF(CA117=0,0,CA117/CA$114*100)</f>
        <v>0</v>
      </c>
      <c r="CC117" s="62"/>
      <c r="CD117" s="61">
        <f>IF(CC117=0,0,CC117/CC$114*100)</f>
        <v>0</v>
      </c>
      <c r="CE117" s="62"/>
      <c r="CF117" s="61">
        <f>IF(CE117=0,0,CE117/CE$114*100)</f>
        <v>0</v>
      </c>
      <c r="CG117" s="62"/>
      <c r="CH117" s="61">
        <f>IF(CG117=0,0,CG117/CG$114*100)</f>
        <v>0</v>
      </c>
      <c r="CI117" s="62"/>
      <c r="CJ117" s="61">
        <f>IF(CI117=0,0,CI117/CI$114*100)</f>
        <v>0</v>
      </c>
      <c r="CK117" s="62"/>
      <c r="CL117" s="61">
        <f>IF(CK117=0,0,CK117/CK$114*100)</f>
        <v>0</v>
      </c>
      <c r="CM117" s="62"/>
      <c r="CN117" s="61">
        <f>IF(CM117=0,0,CM117/CM$114*100)</f>
        <v>0</v>
      </c>
      <c r="CO117" s="62"/>
      <c r="CP117" s="61">
        <f>IF(CO117=0,0,CO117/CO$114*100)</f>
        <v>0</v>
      </c>
      <c r="CQ117" s="62"/>
      <c r="CR117" s="61">
        <f>IF(CQ117=0,0,CQ117/CQ$114*100)</f>
        <v>0</v>
      </c>
      <c r="CS117" s="62">
        <f>CQ117</f>
        <v>0</v>
      </c>
      <c r="CT117" s="61">
        <f>IF(CS117=0,0,CS117/CS$114*100)</f>
        <v>0</v>
      </c>
      <c r="CU117" s="252"/>
      <c r="CV117" s="8"/>
      <c r="CW117" s="4"/>
      <c r="CX117" s="7"/>
      <c r="CY117" s="4"/>
      <c r="CZ117" s="22"/>
      <c r="DA117" s="282"/>
      <c r="DB117" s="128">
        <f t="shared" si="1488"/>
        <v>0</v>
      </c>
      <c r="DC117" s="128">
        <f t="shared" si="1489"/>
        <v>0</v>
      </c>
      <c r="DD117" s="62"/>
      <c r="DE117" s="61">
        <f>IF(DD117=0,0,DD117/DD$114*100)</f>
        <v>0</v>
      </c>
      <c r="DF117" s="62"/>
      <c r="DG117" s="61">
        <f>IF(DF117=0,0,DF117/DF$114*100)</f>
        <v>0</v>
      </c>
      <c r="DH117" s="62"/>
      <c r="DI117" s="61">
        <f>IF(DH117=0,0,DH117/DH$114*100)</f>
        <v>0</v>
      </c>
      <c r="DJ117" s="62"/>
      <c r="DK117" s="61">
        <f>IF(DJ117=0,0,DJ117/DJ$114*100)</f>
        <v>0</v>
      </c>
      <c r="DL117" s="62"/>
      <c r="DM117" s="61">
        <f>IF(DL117=0,0,DL117/DL$114*100)</f>
        <v>0</v>
      </c>
      <c r="DN117" s="62"/>
      <c r="DO117" s="61">
        <f>IF(DN117=0,0,DN117/DN$114*100)</f>
        <v>0</v>
      </c>
      <c r="DP117" s="62"/>
      <c r="DQ117" s="61">
        <f>IF(DP117=0,0,DP117/DP$114*100)</f>
        <v>0</v>
      </c>
      <c r="DR117" s="62"/>
      <c r="DS117" s="61">
        <f>IF(DR117=0,0,DR117/DR$114*100)</f>
        <v>0</v>
      </c>
      <c r="DT117" s="62"/>
      <c r="DU117" s="61">
        <f>IF(DT117=0,0,DT117/DT$114*100)</f>
        <v>0</v>
      </c>
      <c r="DV117" s="62"/>
      <c r="DW117" s="61">
        <f>IF(DV117=0,0,DV117/DV$114*100)</f>
        <v>0</v>
      </c>
      <c r="DX117" s="62"/>
      <c r="DY117" s="61">
        <f>IF(DX117=0,0,DX117/DX$114*100)</f>
        <v>0</v>
      </c>
      <c r="DZ117" s="62"/>
      <c r="EA117" s="61">
        <f>IF(DZ117=0,0,DZ117/DZ$114*100)</f>
        <v>0</v>
      </c>
      <c r="EB117" s="62">
        <f>DZ117</f>
        <v>0</v>
      </c>
      <c r="EC117" s="61">
        <f>IF(EB117=0,0,EB117/EB$114*100)</f>
        <v>0</v>
      </c>
      <c r="ED117" s="252"/>
      <c r="EE117" s="8"/>
      <c r="EF117" s="4"/>
      <c r="EG117" s="7"/>
      <c r="EH117" s="4"/>
      <c r="EI117" s="22"/>
      <c r="EJ117" s="282"/>
      <c r="EK117" s="128">
        <f t="shared" si="1490"/>
        <v>0</v>
      </c>
      <c r="EL117" s="128">
        <f t="shared" si="1491"/>
        <v>0</v>
      </c>
      <c r="EM117" s="62"/>
      <c r="EN117" s="61">
        <f>IF(EM117=0,0,EM117/EM$114*100)</f>
        <v>0</v>
      </c>
      <c r="EO117" s="62"/>
      <c r="EP117" s="61">
        <f>IF(EO117=0,0,EO117/EO$114*100)</f>
        <v>0</v>
      </c>
      <c r="EQ117" s="62"/>
      <c r="ER117" s="61">
        <f>IF(EQ117=0,0,EQ117/EQ$114*100)</f>
        <v>0</v>
      </c>
      <c r="ES117" s="62"/>
      <c r="ET117" s="61">
        <f>IF(ES117=0,0,ES117/ES$114*100)</f>
        <v>0</v>
      </c>
      <c r="EU117" s="62"/>
      <c r="EV117" s="61">
        <f>IF(EU117=0,0,EU117/EU$114*100)</f>
        <v>0</v>
      </c>
      <c r="EW117" s="62"/>
      <c r="EX117" s="61">
        <f>IF(EW117=0,0,EW117/EW$114*100)</f>
        <v>0</v>
      </c>
      <c r="EY117" s="62"/>
      <c r="EZ117" s="61">
        <f>IF(EY117=0,0,EY117/EY$114*100)</f>
        <v>0</v>
      </c>
      <c r="FA117" s="62"/>
      <c r="FB117" s="61">
        <f>IF(FA117=0,0,FA117/FA$114*100)</f>
        <v>0</v>
      </c>
      <c r="FC117" s="62"/>
      <c r="FD117" s="61">
        <f>IF(FC117=0,0,FC117/FC$114*100)</f>
        <v>0</v>
      </c>
      <c r="FE117" s="62"/>
      <c r="FF117" s="61">
        <f>IF(FE117=0,0,FE117/FE$114*100)</f>
        <v>0</v>
      </c>
      <c r="FG117" s="62"/>
      <c r="FH117" s="61">
        <f>IF(FG117=0,0,FG117/FG$114*100)</f>
        <v>0</v>
      </c>
      <c r="FI117" s="62"/>
      <c r="FJ117" s="61">
        <f>IF(FI117=0,0,FI117/FI$114*100)</f>
        <v>0</v>
      </c>
      <c r="FK117" s="62">
        <f>FI117</f>
        <v>0</v>
      </c>
      <c r="FL117" s="61">
        <f>IF(FK117=0,0,FK117/FK$114*100)</f>
        <v>0</v>
      </c>
      <c r="FM117" s="252"/>
      <c r="FN117" s="8"/>
      <c r="FO117" s="4"/>
      <c r="FP117" s="7"/>
      <c r="FQ117" s="4"/>
      <c r="FR117" s="22"/>
      <c r="FS117" s="282"/>
    </row>
    <row r="118" spans="1:175" hidden="1" outlineLevel="1" x14ac:dyDescent="0.2">
      <c r="A118" s="384"/>
      <c r="B118" s="387"/>
      <c r="C118" s="62"/>
      <c r="D118" s="61">
        <f>IF(C118=0,0,C118/C$114*100)</f>
        <v>0</v>
      </c>
      <c r="E118" s="62"/>
      <c r="F118" s="61">
        <f>IF(E118=0,0,E118/E$114*100)</f>
        <v>0</v>
      </c>
      <c r="G118" s="62"/>
      <c r="H118" s="61">
        <f>IF(G118=0,0,G118/G$114*100)</f>
        <v>0</v>
      </c>
      <c r="I118" s="62"/>
      <c r="J118" s="61">
        <f>IF(I118=0,0,I118/I$114*100)</f>
        <v>0</v>
      </c>
      <c r="K118" s="62"/>
      <c r="L118" s="61">
        <f>IF(K118=0,0,K118/K$114*100)</f>
        <v>0</v>
      </c>
      <c r="M118" s="62"/>
      <c r="N118" s="61">
        <f>IF(M118=0,0,M118/M$114*100)</f>
        <v>0</v>
      </c>
      <c r="O118" s="62"/>
      <c r="P118" s="61">
        <f>IF(O118=0,0,O118/O$114*100)</f>
        <v>0</v>
      </c>
      <c r="Q118" s="62"/>
      <c r="R118" s="61">
        <f>IF(Q118=0,0,Q118/Q$114*100)</f>
        <v>0</v>
      </c>
      <c r="S118" s="62"/>
      <c r="T118" s="61">
        <f>IF(S118=0,0,S118/S$114*100)</f>
        <v>0</v>
      </c>
      <c r="U118" s="62"/>
      <c r="V118" s="61">
        <f>IF(U118=0,0,U118/U$114*100)</f>
        <v>0</v>
      </c>
      <c r="W118" s="62"/>
      <c r="X118" s="61">
        <f>IF(W118=0,0,W118/W$114*100)</f>
        <v>0</v>
      </c>
      <c r="Y118" s="62"/>
      <c r="Z118" s="61">
        <f>IF(Y118=0,0,Y118/Y$114*100)</f>
        <v>0</v>
      </c>
      <c r="AA118" s="62">
        <f>Y118</f>
        <v>0</v>
      </c>
      <c r="AB118" s="61">
        <f>IF(AA118=0,0,AA118/AA$114*100)</f>
        <v>0</v>
      </c>
      <c r="AC118" s="252"/>
      <c r="AD118" s="8"/>
      <c r="AE118" s="4"/>
      <c r="AF118" s="7"/>
      <c r="AG118" s="4"/>
      <c r="AH118" s="22"/>
      <c r="AI118" s="282"/>
      <c r="AJ118" s="128">
        <f t="shared" si="1484"/>
        <v>0</v>
      </c>
      <c r="AK118" s="128">
        <f t="shared" si="1485"/>
        <v>0</v>
      </c>
      <c r="AL118" s="62"/>
      <c r="AM118" s="61">
        <f>IF(AL118=0,0,AL118/AL$114*100)</f>
        <v>0</v>
      </c>
      <c r="AN118" s="62"/>
      <c r="AO118" s="61">
        <f>IF(AN118=0,0,AN118/AN$114*100)</f>
        <v>0</v>
      </c>
      <c r="AP118" s="62"/>
      <c r="AQ118" s="61">
        <f>IF(AP118=0,0,AP118/AP$114*100)</f>
        <v>0</v>
      </c>
      <c r="AR118" s="62"/>
      <c r="AS118" s="61">
        <f>IF(AR118=0,0,AR118/AR$114*100)</f>
        <v>0</v>
      </c>
      <c r="AT118" s="62"/>
      <c r="AU118" s="61">
        <f>IF(AT118=0,0,AT118/AT$114*100)</f>
        <v>0</v>
      </c>
      <c r="AV118" s="62"/>
      <c r="AW118" s="61">
        <f>IF(AV118=0,0,AV118/AV$114*100)</f>
        <v>0</v>
      </c>
      <c r="AX118" s="62"/>
      <c r="AY118" s="61">
        <f>IF(AX118=0,0,AX118/AX$114*100)</f>
        <v>0</v>
      </c>
      <c r="AZ118" s="62"/>
      <c r="BA118" s="61">
        <f>IF(AZ118=0,0,AZ118/AZ$114*100)</f>
        <v>0</v>
      </c>
      <c r="BB118" s="62"/>
      <c r="BC118" s="61">
        <f>IF(BB118=0,0,BB118/BB$114*100)</f>
        <v>0</v>
      </c>
      <c r="BD118" s="62"/>
      <c r="BE118" s="61">
        <f>IF(BD118=0,0,BD118/BD$114*100)</f>
        <v>0</v>
      </c>
      <c r="BF118" s="62"/>
      <c r="BG118" s="61">
        <f>IF(BF118=0,0,BF118/BF$114*100)</f>
        <v>0</v>
      </c>
      <c r="BH118" s="62"/>
      <c r="BI118" s="61">
        <f>IF(BH118=0,0,BH118/BH$114*100)</f>
        <v>0</v>
      </c>
      <c r="BJ118" s="62">
        <f>BH118</f>
        <v>0</v>
      </c>
      <c r="BK118" s="61">
        <f>IF(BJ118=0,0,BJ118/BJ$114*100)</f>
        <v>0</v>
      </c>
      <c r="BL118" s="252"/>
      <c r="BM118" s="8"/>
      <c r="BN118" s="4"/>
      <c r="BO118" s="7"/>
      <c r="BP118" s="4"/>
      <c r="BQ118" s="22"/>
      <c r="BR118" s="282"/>
      <c r="BS118" s="128">
        <f t="shared" si="1486"/>
        <v>0</v>
      </c>
      <c r="BT118" s="128">
        <f t="shared" si="1487"/>
        <v>0</v>
      </c>
      <c r="BU118" s="62"/>
      <c r="BV118" s="61">
        <f>IF(BU118=0,0,BU118/BU$114*100)</f>
        <v>0</v>
      </c>
      <c r="BW118" s="62"/>
      <c r="BX118" s="61">
        <f>IF(BW118=0,0,BW118/BW$114*100)</f>
        <v>0</v>
      </c>
      <c r="BY118" s="62"/>
      <c r="BZ118" s="61">
        <f>IF(BY118=0,0,BY118/BY$114*100)</f>
        <v>0</v>
      </c>
      <c r="CA118" s="62"/>
      <c r="CB118" s="61">
        <f>IF(CA118=0,0,CA118/CA$114*100)</f>
        <v>0</v>
      </c>
      <c r="CC118" s="62"/>
      <c r="CD118" s="61">
        <f>IF(CC118=0,0,CC118/CC$114*100)</f>
        <v>0</v>
      </c>
      <c r="CE118" s="62"/>
      <c r="CF118" s="61">
        <f>IF(CE118=0,0,CE118/CE$114*100)</f>
        <v>0</v>
      </c>
      <c r="CG118" s="62"/>
      <c r="CH118" s="61">
        <f>IF(CG118=0,0,CG118/CG$114*100)</f>
        <v>0</v>
      </c>
      <c r="CI118" s="62"/>
      <c r="CJ118" s="61">
        <f>IF(CI118=0,0,CI118/CI$114*100)</f>
        <v>0</v>
      </c>
      <c r="CK118" s="62"/>
      <c r="CL118" s="61">
        <f>IF(CK118=0,0,CK118/CK$114*100)</f>
        <v>0</v>
      </c>
      <c r="CM118" s="62"/>
      <c r="CN118" s="61">
        <f>IF(CM118=0,0,CM118/CM$114*100)</f>
        <v>0</v>
      </c>
      <c r="CO118" s="62"/>
      <c r="CP118" s="61">
        <f>IF(CO118=0,0,CO118/CO$114*100)</f>
        <v>0</v>
      </c>
      <c r="CQ118" s="62"/>
      <c r="CR118" s="61">
        <f>IF(CQ118=0,0,CQ118/CQ$114*100)</f>
        <v>0</v>
      </c>
      <c r="CS118" s="62">
        <f>CQ118</f>
        <v>0</v>
      </c>
      <c r="CT118" s="61">
        <f>IF(CS118=0,0,CS118/CS$114*100)</f>
        <v>0</v>
      </c>
      <c r="CU118" s="252"/>
      <c r="CV118" s="8"/>
      <c r="CW118" s="4"/>
      <c r="CX118" s="7"/>
      <c r="CY118" s="4"/>
      <c r="CZ118" s="22"/>
      <c r="DA118" s="282"/>
      <c r="DB118" s="128">
        <f t="shared" si="1488"/>
        <v>0</v>
      </c>
      <c r="DC118" s="128">
        <f t="shared" si="1489"/>
        <v>0</v>
      </c>
      <c r="DD118" s="62"/>
      <c r="DE118" s="61">
        <f>IF(DD118=0,0,DD118/DD$114*100)</f>
        <v>0</v>
      </c>
      <c r="DF118" s="62"/>
      <c r="DG118" s="61">
        <f>IF(DF118=0,0,DF118/DF$114*100)</f>
        <v>0</v>
      </c>
      <c r="DH118" s="62"/>
      <c r="DI118" s="61">
        <f>IF(DH118=0,0,DH118/DH$114*100)</f>
        <v>0</v>
      </c>
      <c r="DJ118" s="62"/>
      <c r="DK118" s="61">
        <f>IF(DJ118=0,0,DJ118/DJ$114*100)</f>
        <v>0</v>
      </c>
      <c r="DL118" s="62"/>
      <c r="DM118" s="61">
        <f>IF(DL118=0,0,DL118/DL$114*100)</f>
        <v>0</v>
      </c>
      <c r="DN118" s="62"/>
      <c r="DO118" s="61">
        <f>IF(DN118=0,0,DN118/DN$114*100)</f>
        <v>0</v>
      </c>
      <c r="DP118" s="62"/>
      <c r="DQ118" s="61">
        <f>IF(DP118=0,0,DP118/DP$114*100)</f>
        <v>0</v>
      </c>
      <c r="DR118" s="62"/>
      <c r="DS118" s="61">
        <f>IF(DR118=0,0,DR118/DR$114*100)</f>
        <v>0</v>
      </c>
      <c r="DT118" s="62"/>
      <c r="DU118" s="61">
        <f>IF(DT118=0,0,DT118/DT$114*100)</f>
        <v>0</v>
      </c>
      <c r="DV118" s="62"/>
      <c r="DW118" s="61">
        <f>IF(DV118=0,0,DV118/DV$114*100)</f>
        <v>0</v>
      </c>
      <c r="DX118" s="62"/>
      <c r="DY118" s="61">
        <f>IF(DX118=0,0,DX118/DX$114*100)</f>
        <v>0</v>
      </c>
      <c r="DZ118" s="62"/>
      <c r="EA118" s="61">
        <f>IF(DZ118=0,0,DZ118/DZ$114*100)</f>
        <v>0</v>
      </c>
      <c r="EB118" s="62">
        <f>DZ118</f>
        <v>0</v>
      </c>
      <c r="EC118" s="61">
        <f>IF(EB118=0,0,EB118/EB$114*100)</f>
        <v>0</v>
      </c>
      <c r="ED118" s="252"/>
      <c r="EE118" s="8"/>
      <c r="EF118" s="4"/>
      <c r="EG118" s="7"/>
      <c r="EH118" s="4"/>
      <c r="EI118" s="22"/>
      <c r="EJ118" s="282"/>
      <c r="EK118" s="128">
        <f t="shared" si="1490"/>
        <v>0</v>
      </c>
      <c r="EL118" s="128">
        <f t="shared" si="1491"/>
        <v>0</v>
      </c>
      <c r="EM118" s="62"/>
      <c r="EN118" s="61">
        <f>IF(EM118=0,0,EM118/EM$114*100)</f>
        <v>0</v>
      </c>
      <c r="EO118" s="62"/>
      <c r="EP118" s="61">
        <f>IF(EO118=0,0,EO118/EO$114*100)</f>
        <v>0</v>
      </c>
      <c r="EQ118" s="62"/>
      <c r="ER118" s="61">
        <f>IF(EQ118=0,0,EQ118/EQ$114*100)</f>
        <v>0</v>
      </c>
      <c r="ES118" s="62"/>
      <c r="ET118" s="61">
        <f>IF(ES118=0,0,ES118/ES$114*100)</f>
        <v>0</v>
      </c>
      <c r="EU118" s="62"/>
      <c r="EV118" s="61">
        <f>IF(EU118=0,0,EU118/EU$114*100)</f>
        <v>0</v>
      </c>
      <c r="EW118" s="62"/>
      <c r="EX118" s="61">
        <f>IF(EW118=0,0,EW118/EW$114*100)</f>
        <v>0</v>
      </c>
      <c r="EY118" s="62"/>
      <c r="EZ118" s="61">
        <f>IF(EY118=0,0,EY118/EY$114*100)</f>
        <v>0</v>
      </c>
      <c r="FA118" s="62"/>
      <c r="FB118" s="61">
        <f>IF(FA118=0,0,FA118/FA$114*100)</f>
        <v>0</v>
      </c>
      <c r="FC118" s="62"/>
      <c r="FD118" s="61">
        <f>IF(FC118=0,0,FC118/FC$114*100)</f>
        <v>0</v>
      </c>
      <c r="FE118" s="62"/>
      <c r="FF118" s="61">
        <f>IF(FE118=0,0,FE118/FE$114*100)</f>
        <v>0</v>
      </c>
      <c r="FG118" s="62"/>
      <c r="FH118" s="61">
        <f>IF(FG118=0,0,FG118/FG$114*100)</f>
        <v>0</v>
      </c>
      <c r="FI118" s="62"/>
      <c r="FJ118" s="61">
        <f>IF(FI118=0,0,FI118/FI$114*100)</f>
        <v>0</v>
      </c>
      <c r="FK118" s="62">
        <f>FI118</f>
        <v>0</v>
      </c>
      <c r="FL118" s="61">
        <f>IF(FK118=0,0,FK118/FK$114*100)</f>
        <v>0</v>
      </c>
      <c r="FM118" s="252"/>
      <c r="FN118" s="8"/>
      <c r="FO118" s="4"/>
      <c r="FP118" s="7"/>
      <c r="FQ118" s="4"/>
      <c r="FR118" s="22"/>
      <c r="FS118" s="282"/>
    </row>
    <row r="119" spans="1:175" hidden="1" outlineLevel="1" x14ac:dyDescent="0.2">
      <c r="A119" s="412" t="s">
        <v>8</v>
      </c>
      <c r="B119" s="412" t="s">
        <v>486</v>
      </c>
      <c r="C119" s="413">
        <f>-SUM(C115:C118)/Stammdaten!$B$16</f>
        <v>0</v>
      </c>
      <c r="D119" s="414">
        <f>IF(C119=0,0,C119/C$114*100)</f>
        <v>0</v>
      </c>
      <c r="E119" s="413">
        <f>-SUM(E115:E118)/Stammdaten!$B$16</f>
        <v>0</v>
      </c>
      <c r="F119" s="414">
        <f t="shared" ref="F119" si="1492">IF(E119=0,0,E119/E$114*100)</f>
        <v>0</v>
      </c>
      <c r="G119" s="413">
        <f>-SUM(G115:G118)/Stammdaten!$B$16</f>
        <v>0</v>
      </c>
      <c r="H119" s="414">
        <f t="shared" ref="H119" si="1493">IF(G119=0,0,G119/G$114*100)</f>
        <v>0</v>
      </c>
      <c r="I119" s="413">
        <f>-SUM(I115:I118)/Stammdaten!$B$16</f>
        <v>0</v>
      </c>
      <c r="J119" s="414">
        <f t="shared" ref="J119" si="1494">IF(I119=0,0,I119/I$114*100)</f>
        <v>0</v>
      </c>
      <c r="K119" s="413">
        <f>-SUM(K115:K118)/Stammdaten!$B$16</f>
        <v>0</v>
      </c>
      <c r="L119" s="414">
        <f t="shared" ref="L119" si="1495">IF(K119=0,0,K119/K$114*100)</f>
        <v>0</v>
      </c>
      <c r="M119" s="413">
        <f>-SUM(M115:M118)/Stammdaten!$B$16</f>
        <v>0</v>
      </c>
      <c r="N119" s="414">
        <f t="shared" ref="N119" si="1496">IF(M119=0,0,M119/M$114*100)</f>
        <v>0</v>
      </c>
      <c r="O119" s="413">
        <f>-SUM(O115:O118)/Stammdaten!$B$16</f>
        <v>0</v>
      </c>
      <c r="P119" s="414">
        <f t="shared" ref="P119" si="1497">IF(O119=0,0,O119/O$114*100)</f>
        <v>0</v>
      </c>
      <c r="Q119" s="413">
        <f>-SUM(Q115:Q118)/Stammdaten!$B$16</f>
        <v>0</v>
      </c>
      <c r="R119" s="414">
        <f t="shared" ref="R119" si="1498">IF(Q119=0,0,Q119/Q$114*100)</f>
        <v>0</v>
      </c>
      <c r="S119" s="413">
        <f>-SUM(S115:S118)/Stammdaten!$B$16</f>
        <v>0</v>
      </c>
      <c r="T119" s="414">
        <f t="shared" ref="T119" si="1499">IF(S119=0,0,S119/S$114*100)</f>
        <v>0</v>
      </c>
      <c r="U119" s="413">
        <f>-SUM(U115:U118)/Stammdaten!$B$16</f>
        <v>0</v>
      </c>
      <c r="V119" s="414">
        <f t="shared" ref="V119" si="1500">IF(U119=0,0,U119/U$114*100)</f>
        <v>0</v>
      </c>
      <c r="W119" s="413">
        <f>-SUM(W115:W118)/Stammdaten!$B$16</f>
        <v>0</v>
      </c>
      <c r="X119" s="414">
        <f t="shared" ref="X119" si="1501">IF(W119=0,0,W119/W$114*100)</f>
        <v>0</v>
      </c>
      <c r="Y119" s="413">
        <f>-SUM(Y115:Y118)/Stammdaten!$B$16</f>
        <v>0</v>
      </c>
      <c r="Z119" s="414">
        <f t="shared" ref="Z119" si="1502">IF(Y119=0,0,Y119/Y$114*100)</f>
        <v>0</v>
      </c>
      <c r="AA119" s="415">
        <f>Y119</f>
        <v>0</v>
      </c>
      <c r="AB119" s="414">
        <f>IF(AA119=0,0,AA119/AA$114*100)</f>
        <v>0</v>
      </c>
      <c r="AC119" s="253"/>
      <c r="AD119" s="13"/>
      <c r="AE119" s="14"/>
      <c r="AF119" s="9"/>
      <c r="AG119" s="14"/>
      <c r="AH119" s="22"/>
      <c r="AI119" s="282"/>
      <c r="AJ119" s="412" t="str">
        <f t="shared" si="1484"/>
        <v>depreciation</v>
      </c>
      <c r="AK119" s="413" t="str">
        <f t="shared" si="1485"/>
        <v>Abschreibung</v>
      </c>
      <c r="AL119" s="414">
        <f>-SUM(AL115:AL118)/Stammdaten!$C$16</f>
        <v>0</v>
      </c>
      <c r="AM119" s="413">
        <f>IF(AL119=0,0,AL119/AL$114*100)</f>
        <v>0</v>
      </c>
      <c r="AN119" s="414">
        <f>-SUM(AN115:AN118)/Stammdaten!$C$16</f>
        <v>0</v>
      </c>
      <c r="AO119" s="413">
        <f t="shared" ref="AO119" si="1503">IF(AN119=0,0,AN119/AN$114*100)</f>
        <v>0</v>
      </c>
      <c r="AP119" s="414">
        <f>-SUM(AP115:AP118)/Stammdaten!$C$16</f>
        <v>0</v>
      </c>
      <c r="AQ119" s="413">
        <f t="shared" ref="AQ119" si="1504">IF(AP119=0,0,AP119/AP$114*100)</f>
        <v>0</v>
      </c>
      <c r="AR119" s="414">
        <f>-SUM(AR115:AR118)/Stammdaten!$C$16</f>
        <v>0</v>
      </c>
      <c r="AS119" s="413">
        <f t="shared" ref="AS119" si="1505">IF(AR119=0,0,AR119/AR$114*100)</f>
        <v>0</v>
      </c>
      <c r="AT119" s="414">
        <f>-SUM(AT115:AT118)/Stammdaten!$C$16</f>
        <v>0</v>
      </c>
      <c r="AU119" s="413">
        <f t="shared" ref="AU119" si="1506">IF(AT119=0,0,AT119/AT$114*100)</f>
        <v>0</v>
      </c>
      <c r="AV119" s="414">
        <f>-SUM(AV115:AV118)/Stammdaten!$C$16</f>
        <v>0</v>
      </c>
      <c r="AW119" s="413">
        <f t="shared" ref="AW119" si="1507">IF(AV119=0,0,AV119/AV$114*100)</f>
        <v>0</v>
      </c>
      <c r="AX119" s="414">
        <f>-SUM(AX115:AX118)/Stammdaten!$C$16</f>
        <v>0</v>
      </c>
      <c r="AY119" s="413">
        <f t="shared" ref="AY119" si="1508">IF(AX119=0,0,AX119/AX$114*100)</f>
        <v>0</v>
      </c>
      <c r="AZ119" s="414">
        <f>-SUM(AZ115:AZ118)/Stammdaten!$C$16</f>
        <v>0</v>
      </c>
      <c r="BA119" s="413">
        <f t="shared" ref="BA119" si="1509">IF(AZ119=0,0,AZ119/AZ$114*100)</f>
        <v>0</v>
      </c>
      <c r="BB119" s="414">
        <f>-SUM(BB115:BB118)/Stammdaten!$C$16</f>
        <v>0</v>
      </c>
      <c r="BC119" s="413">
        <f t="shared" ref="BC119" si="1510">IF(BB119=0,0,BB119/BB$114*100)</f>
        <v>0</v>
      </c>
      <c r="BD119" s="414">
        <f>-SUM(BD115:BD118)/Stammdaten!$C$16</f>
        <v>0</v>
      </c>
      <c r="BE119" s="413">
        <f t="shared" ref="BE119" si="1511">IF(BD119=0,0,BD119/BD$114*100)</f>
        <v>0</v>
      </c>
      <c r="BF119" s="414">
        <f>-SUM(BF115:BF118)/Stammdaten!$C$16</f>
        <v>0</v>
      </c>
      <c r="BG119" s="413">
        <f t="shared" ref="BG119" si="1512">IF(BF119=0,0,BF119/BF$114*100)</f>
        <v>0</v>
      </c>
      <c r="BH119" s="414">
        <f>-SUM(BH115:BH118)/Stammdaten!$C$16</f>
        <v>0</v>
      </c>
      <c r="BI119" s="415">
        <f t="shared" ref="BI119" si="1513">IF(BH119=0,0,BH119/BH$114*100)</f>
        <v>0</v>
      </c>
      <c r="BJ119" s="414">
        <f>BH119</f>
        <v>0</v>
      </c>
      <c r="BK119" s="61">
        <f>IF(BJ119=0,0,BJ119/BJ$114*100)</f>
        <v>0</v>
      </c>
      <c r="BL119" s="253"/>
      <c r="BM119" s="13"/>
      <c r="BN119" s="14"/>
      <c r="BO119" s="9"/>
      <c r="BP119" s="14"/>
      <c r="BQ119" s="22"/>
      <c r="BR119" s="282"/>
      <c r="BS119" s="412" t="str">
        <f t="shared" si="1486"/>
        <v>depreciation</v>
      </c>
      <c r="BT119" s="413" t="str">
        <f t="shared" si="1487"/>
        <v>Abschreibung</v>
      </c>
      <c r="BU119" s="414">
        <f>-SUM(BU115:BU118)/Stammdaten!$D$16</f>
        <v>0</v>
      </c>
      <c r="BV119" s="413">
        <f>IF(BU119=0,0,BU119/BU$114*100)</f>
        <v>0</v>
      </c>
      <c r="BW119" s="414">
        <f>-SUM(BW115:BW118)/Stammdaten!$D$16</f>
        <v>0</v>
      </c>
      <c r="BX119" s="413">
        <f t="shared" ref="BX119" si="1514">IF(BW119=0,0,BW119/BW$114*100)</f>
        <v>0</v>
      </c>
      <c r="BY119" s="414">
        <f>-SUM(BY115:BY118)/Stammdaten!$D$16</f>
        <v>0</v>
      </c>
      <c r="BZ119" s="413">
        <f t="shared" ref="BZ119" si="1515">IF(BY119=0,0,BY119/BY$114*100)</f>
        <v>0</v>
      </c>
      <c r="CA119" s="414">
        <f>-SUM(CA115:CA118)/Stammdaten!$D$16</f>
        <v>0</v>
      </c>
      <c r="CB119" s="413">
        <f t="shared" ref="CB119" si="1516">IF(CA119=0,0,CA119/CA$114*100)</f>
        <v>0</v>
      </c>
      <c r="CC119" s="414">
        <f>-SUM(CC115:CC118)/Stammdaten!$D$16</f>
        <v>0</v>
      </c>
      <c r="CD119" s="413">
        <f t="shared" ref="CD119" si="1517">IF(CC119=0,0,CC119/CC$114*100)</f>
        <v>0</v>
      </c>
      <c r="CE119" s="414">
        <f>-SUM(CE115:CE118)/Stammdaten!$D$16</f>
        <v>0</v>
      </c>
      <c r="CF119" s="413">
        <f t="shared" ref="CF119" si="1518">IF(CE119=0,0,CE119/CE$114*100)</f>
        <v>0</v>
      </c>
      <c r="CG119" s="414">
        <f>-SUM(CG115:CG118)/Stammdaten!$D$16</f>
        <v>0</v>
      </c>
      <c r="CH119" s="413">
        <f t="shared" ref="CH119" si="1519">IF(CG119=0,0,CG119/CG$114*100)</f>
        <v>0</v>
      </c>
      <c r="CI119" s="414">
        <f>-SUM(CI115:CI118)/Stammdaten!$D$16</f>
        <v>0</v>
      </c>
      <c r="CJ119" s="413">
        <f t="shared" ref="CJ119" si="1520">IF(CI119=0,0,CI119/CI$114*100)</f>
        <v>0</v>
      </c>
      <c r="CK119" s="414">
        <f>-SUM(CK115:CK118)/Stammdaten!$D$16</f>
        <v>0</v>
      </c>
      <c r="CL119" s="413">
        <f t="shared" ref="CL119" si="1521">IF(CK119=0,0,CK119/CK$114*100)</f>
        <v>0</v>
      </c>
      <c r="CM119" s="414">
        <f>-SUM(CM115:CM118)/Stammdaten!$D$16</f>
        <v>0</v>
      </c>
      <c r="CN119" s="413">
        <f t="shared" ref="CN119" si="1522">IF(CM119=0,0,CM119/CM$114*100)</f>
        <v>0</v>
      </c>
      <c r="CO119" s="414">
        <f>-SUM(CO115:CO118)/Stammdaten!$D$16</f>
        <v>0</v>
      </c>
      <c r="CP119" s="413">
        <f t="shared" ref="CP119" si="1523">IF(CO119=0,0,CO119/CO$114*100)</f>
        <v>0</v>
      </c>
      <c r="CQ119" s="414">
        <f>-SUM(CQ115:CQ118)/Stammdaten!$D$16</f>
        <v>0</v>
      </c>
      <c r="CR119" s="415">
        <f t="shared" ref="CR119" si="1524">IF(CQ119=0,0,CQ119/CQ$114*100)</f>
        <v>0</v>
      </c>
      <c r="CS119" s="414">
        <f>CQ119</f>
        <v>0</v>
      </c>
      <c r="CT119" s="61">
        <f>IF(CS119=0,0,CS119/CS$114*100)</f>
        <v>0</v>
      </c>
      <c r="CU119" s="253"/>
      <c r="CV119" s="13"/>
      <c r="CW119" s="14"/>
      <c r="CX119" s="9"/>
      <c r="CY119" s="14"/>
      <c r="CZ119" s="22"/>
      <c r="DA119" s="282"/>
      <c r="DB119" s="412" t="str">
        <f t="shared" si="1488"/>
        <v>depreciation</v>
      </c>
      <c r="DC119" s="413" t="str">
        <f t="shared" si="1489"/>
        <v>Abschreibung</v>
      </c>
      <c r="DD119" s="414">
        <f>-SUM(DD115:DD118)/Stammdaten!$E$16</f>
        <v>0</v>
      </c>
      <c r="DE119" s="413">
        <f>IF(DD119=0,0,DD119/DD$114*100)</f>
        <v>0</v>
      </c>
      <c r="DF119" s="414">
        <f>-SUM(DF115:DF118)/Stammdaten!$E$16</f>
        <v>0</v>
      </c>
      <c r="DG119" s="413">
        <f t="shared" ref="DG119" si="1525">IF(DF119=0,0,DF119/DF$114*100)</f>
        <v>0</v>
      </c>
      <c r="DH119" s="414">
        <f>-SUM(DH115:DH118)/Stammdaten!$E$16</f>
        <v>0</v>
      </c>
      <c r="DI119" s="413">
        <f t="shared" ref="DI119" si="1526">IF(DH119=0,0,DH119/DH$114*100)</f>
        <v>0</v>
      </c>
      <c r="DJ119" s="414">
        <f>-SUM(DJ115:DJ118)/Stammdaten!$E$16</f>
        <v>0</v>
      </c>
      <c r="DK119" s="413">
        <f t="shared" ref="DK119" si="1527">IF(DJ119=0,0,DJ119/DJ$114*100)</f>
        <v>0</v>
      </c>
      <c r="DL119" s="414">
        <f>-SUM(DL115:DL118)/Stammdaten!$E$16</f>
        <v>0</v>
      </c>
      <c r="DM119" s="413">
        <f t="shared" ref="DM119" si="1528">IF(DL119=0,0,DL119/DL$114*100)</f>
        <v>0</v>
      </c>
      <c r="DN119" s="414">
        <f>-SUM(DN115:DN118)/Stammdaten!$E$16</f>
        <v>0</v>
      </c>
      <c r="DO119" s="413">
        <f t="shared" ref="DO119" si="1529">IF(DN119=0,0,DN119/DN$114*100)</f>
        <v>0</v>
      </c>
      <c r="DP119" s="414">
        <f>-SUM(DP115:DP118)/Stammdaten!$E$16</f>
        <v>0</v>
      </c>
      <c r="DQ119" s="413">
        <f t="shared" ref="DQ119" si="1530">IF(DP119=0,0,DP119/DP$114*100)</f>
        <v>0</v>
      </c>
      <c r="DR119" s="414">
        <f>-SUM(DR115:DR118)/Stammdaten!$E$16</f>
        <v>0</v>
      </c>
      <c r="DS119" s="413">
        <f t="shared" ref="DS119" si="1531">IF(DR119=0,0,DR119/DR$114*100)</f>
        <v>0</v>
      </c>
      <c r="DT119" s="414">
        <f>-SUM(DT115:DT118)/Stammdaten!$E$16</f>
        <v>0</v>
      </c>
      <c r="DU119" s="413">
        <f t="shared" ref="DU119" si="1532">IF(DT119=0,0,DT119/DT$114*100)</f>
        <v>0</v>
      </c>
      <c r="DV119" s="414">
        <f>-SUM(DV115:DV118)/Stammdaten!$E$16</f>
        <v>0</v>
      </c>
      <c r="DW119" s="413">
        <f t="shared" ref="DW119" si="1533">IF(DV119=0,0,DV119/DV$114*100)</f>
        <v>0</v>
      </c>
      <c r="DX119" s="414">
        <f>-SUM(DX115:DX118)/Stammdaten!$E$16</f>
        <v>0</v>
      </c>
      <c r="DY119" s="413">
        <f t="shared" ref="DY119" si="1534">IF(DX119=0,0,DX119/DX$114*100)</f>
        <v>0</v>
      </c>
      <c r="DZ119" s="414">
        <f>-SUM(DZ115:DZ118)/Stammdaten!$E$16</f>
        <v>0</v>
      </c>
      <c r="EA119" s="415">
        <f t="shared" ref="EA119" si="1535">IF(DZ119=0,0,DZ119/DZ$114*100)</f>
        <v>0</v>
      </c>
      <c r="EB119" s="414">
        <f>DZ119</f>
        <v>0</v>
      </c>
      <c r="EC119" s="61">
        <f>IF(EB119=0,0,EB119/EB$114*100)</f>
        <v>0</v>
      </c>
      <c r="ED119" s="253"/>
      <c r="EE119" s="13"/>
      <c r="EF119" s="14"/>
      <c r="EG119" s="9"/>
      <c r="EH119" s="14"/>
      <c r="EI119" s="22"/>
      <c r="EJ119" s="282"/>
      <c r="EK119" s="412" t="str">
        <f t="shared" si="1490"/>
        <v>depreciation</v>
      </c>
      <c r="EL119" s="413" t="str">
        <f t="shared" si="1491"/>
        <v>Abschreibung</v>
      </c>
      <c r="EM119" s="414">
        <f>-SUM(EM115:EM118)/Stammdaten!$F$16</f>
        <v>0</v>
      </c>
      <c r="EN119" s="413">
        <f>IF(EM119=0,0,EM119/EM$114*100)</f>
        <v>0</v>
      </c>
      <c r="EO119" s="414">
        <f>-SUM(EO115:EO118)/Stammdaten!$F$16</f>
        <v>0</v>
      </c>
      <c r="EP119" s="413">
        <f t="shared" ref="EP119" si="1536">IF(EO119=0,0,EO119/EO$114*100)</f>
        <v>0</v>
      </c>
      <c r="EQ119" s="414">
        <f>-SUM(EQ115:EQ118)/Stammdaten!$F$16</f>
        <v>0</v>
      </c>
      <c r="ER119" s="413">
        <f t="shared" ref="ER119" si="1537">IF(EQ119=0,0,EQ119/EQ$114*100)</f>
        <v>0</v>
      </c>
      <c r="ES119" s="414">
        <f>-SUM(ES115:ES118)/Stammdaten!$F$16</f>
        <v>0</v>
      </c>
      <c r="ET119" s="413">
        <f t="shared" ref="ET119" si="1538">IF(ES119=0,0,ES119/ES$114*100)</f>
        <v>0</v>
      </c>
      <c r="EU119" s="414">
        <f>-SUM(EU115:EU118)/Stammdaten!$F$16</f>
        <v>0</v>
      </c>
      <c r="EV119" s="413">
        <f t="shared" ref="EV119" si="1539">IF(EU119=0,0,EU119/EU$114*100)</f>
        <v>0</v>
      </c>
      <c r="EW119" s="414">
        <f>-SUM(EW115:EW118)/Stammdaten!$F$16</f>
        <v>0</v>
      </c>
      <c r="EX119" s="413">
        <f t="shared" ref="EX119" si="1540">IF(EW119=0,0,EW119/EW$114*100)</f>
        <v>0</v>
      </c>
      <c r="EY119" s="414">
        <f>-SUM(EY115:EY118)/Stammdaten!$F$16</f>
        <v>0</v>
      </c>
      <c r="EZ119" s="413">
        <f t="shared" ref="EZ119" si="1541">IF(EY119=0,0,EY119/EY$114*100)</f>
        <v>0</v>
      </c>
      <c r="FA119" s="414">
        <f>-SUM(FA115:FA118)/Stammdaten!$F$16</f>
        <v>0</v>
      </c>
      <c r="FB119" s="413">
        <f t="shared" ref="FB119" si="1542">IF(FA119=0,0,FA119/FA$114*100)</f>
        <v>0</v>
      </c>
      <c r="FC119" s="414">
        <f>-SUM(FC115:FC118)/Stammdaten!$F$16</f>
        <v>0</v>
      </c>
      <c r="FD119" s="413">
        <f t="shared" ref="FD119" si="1543">IF(FC119=0,0,FC119/FC$114*100)</f>
        <v>0</v>
      </c>
      <c r="FE119" s="414">
        <f>-SUM(FE115:FE118)/Stammdaten!$F$16</f>
        <v>0</v>
      </c>
      <c r="FF119" s="413">
        <f t="shared" ref="FF119" si="1544">IF(FE119=0,0,FE119/FE$114*100)</f>
        <v>0</v>
      </c>
      <c r="FG119" s="414">
        <f>-SUM(FG115:FG118)/Stammdaten!$F$16</f>
        <v>0</v>
      </c>
      <c r="FH119" s="413">
        <f t="shared" ref="FH119" si="1545">IF(FG119=0,0,FG119/FG$114*100)</f>
        <v>0</v>
      </c>
      <c r="FI119" s="414">
        <f>-SUM(FI115:FI118)/Stammdaten!$F$16</f>
        <v>0</v>
      </c>
      <c r="FJ119" s="415">
        <f t="shared" ref="FJ119" si="1546">IF(FI119=0,0,FI119/FI$114*100)</f>
        <v>0</v>
      </c>
      <c r="FK119" s="414">
        <f>FI119</f>
        <v>0</v>
      </c>
      <c r="FL119" s="61">
        <f>IF(FK119=0,0,FK119/FK$114*100)</f>
        <v>0</v>
      </c>
      <c r="FM119" s="253"/>
      <c r="FN119" s="13"/>
      <c r="FO119" s="14"/>
      <c r="FP119" s="9"/>
      <c r="FQ119" s="14"/>
      <c r="FR119" s="22"/>
      <c r="FS119" s="282"/>
    </row>
    <row r="120" spans="1:175" ht="4.5" customHeight="1" x14ac:dyDescent="0.2">
      <c r="A120" s="49"/>
      <c r="B120" s="49"/>
      <c r="C120" s="62"/>
      <c r="D120" s="61"/>
      <c r="E120" s="62"/>
      <c r="F120" s="61"/>
      <c r="G120" s="62"/>
      <c r="H120" s="61"/>
      <c r="I120" s="62"/>
      <c r="J120" s="61"/>
      <c r="K120" s="62"/>
      <c r="L120" s="61"/>
      <c r="M120" s="62"/>
      <c r="N120" s="61"/>
      <c r="O120" s="62"/>
      <c r="P120" s="61"/>
      <c r="Q120" s="62"/>
      <c r="R120" s="61"/>
      <c r="S120" s="62"/>
      <c r="T120" s="61"/>
      <c r="U120" s="62"/>
      <c r="V120" s="61"/>
      <c r="W120" s="62"/>
      <c r="X120" s="61"/>
      <c r="Y120" s="62"/>
      <c r="Z120" s="61"/>
      <c r="AA120" s="62"/>
      <c r="AB120" s="61"/>
      <c r="AC120" s="252"/>
      <c r="AD120" s="8"/>
      <c r="AE120" s="4"/>
      <c r="AF120" s="7"/>
      <c r="AG120" s="4"/>
      <c r="AH120" s="22"/>
      <c r="AI120" s="282"/>
      <c r="AJ120" s="49"/>
      <c r="AK120" s="49"/>
      <c r="AL120" s="62"/>
      <c r="AM120" s="61"/>
      <c r="AN120" s="62"/>
      <c r="AO120" s="61"/>
      <c r="AP120" s="62"/>
      <c r="AQ120" s="61"/>
      <c r="AR120" s="62"/>
      <c r="AS120" s="61"/>
      <c r="AT120" s="62"/>
      <c r="AU120" s="61"/>
      <c r="AV120" s="62"/>
      <c r="AW120" s="61"/>
      <c r="AX120" s="62"/>
      <c r="AY120" s="61"/>
      <c r="AZ120" s="62"/>
      <c r="BA120" s="61"/>
      <c r="BB120" s="62"/>
      <c r="BC120" s="61"/>
      <c r="BD120" s="62"/>
      <c r="BE120" s="61"/>
      <c r="BF120" s="62"/>
      <c r="BG120" s="61"/>
      <c r="BH120" s="62"/>
      <c r="BI120" s="61"/>
      <c r="BJ120" s="62"/>
      <c r="BK120" s="61"/>
      <c r="BL120" s="252"/>
      <c r="BM120" s="8"/>
      <c r="BN120" s="4"/>
      <c r="BO120" s="7"/>
      <c r="BP120" s="4"/>
      <c r="BQ120" s="22"/>
      <c r="BR120" s="282"/>
      <c r="BS120" s="49"/>
      <c r="BT120" s="49"/>
      <c r="BU120" s="62"/>
      <c r="BV120" s="61"/>
      <c r="BW120" s="62"/>
      <c r="BX120" s="61"/>
      <c r="BY120" s="62"/>
      <c r="BZ120" s="61"/>
      <c r="CA120" s="62"/>
      <c r="CB120" s="61"/>
      <c r="CC120" s="62"/>
      <c r="CD120" s="61"/>
      <c r="CE120" s="62"/>
      <c r="CF120" s="61"/>
      <c r="CG120" s="62"/>
      <c r="CH120" s="61"/>
      <c r="CI120" s="62"/>
      <c r="CJ120" s="61"/>
      <c r="CK120" s="62"/>
      <c r="CL120" s="61"/>
      <c r="CM120" s="62"/>
      <c r="CN120" s="61"/>
      <c r="CO120" s="62"/>
      <c r="CP120" s="61"/>
      <c r="CQ120" s="62"/>
      <c r="CR120" s="61"/>
      <c r="CS120" s="62"/>
      <c r="CT120" s="61"/>
      <c r="CU120" s="252"/>
      <c r="CV120" s="8"/>
      <c r="CW120" s="4"/>
      <c r="CX120" s="7"/>
      <c r="CY120" s="4"/>
      <c r="CZ120" s="22"/>
      <c r="DA120" s="282"/>
      <c r="DB120" s="49"/>
      <c r="DC120" s="49"/>
      <c r="DD120" s="62"/>
      <c r="DE120" s="61"/>
      <c r="DF120" s="62"/>
      <c r="DG120" s="61"/>
      <c r="DH120" s="62"/>
      <c r="DI120" s="61"/>
      <c r="DJ120" s="62"/>
      <c r="DK120" s="61"/>
      <c r="DL120" s="62"/>
      <c r="DM120" s="61"/>
      <c r="DN120" s="62"/>
      <c r="DO120" s="61"/>
      <c r="DP120" s="62"/>
      <c r="DQ120" s="61"/>
      <c r="DR120" s="62"/>
      <c r="DS120" s="61"/>
      <c r="DT120" s="62"/>
      <c r="DU120" s="61"/>
      <c r="DV120" s="62"/>
      <c r="DW120" s="61"/>
      <c r="DX120" s="62"/>
      <c r="DY120" s="61"/>
      <c r="DZ120" s="62"/>
      <c r="EA120" s="61"/>
      <c r="EB120" s="62"/>
      <c r="EC120" s="61"/>
      <c r="ED120" s="252"/>
      <c r="EE120" s="8"/>
      <c r="EF120" s="4"/>
      <c r="EG120" s="7"/>
      <c r="EH120" s="4"/>
      <c r="EI120" s="22"/>
      <c r="EJ120" s="282"/>
      <c r="EK120" s="49"/>
      <c r="EL120" s="49"/>
      <c r="EM120" s="62"/>
      <c r="EN120" s="61"/>
      <c r="EO120" s="62"/>
      <c r="EP120" s="61"/>
      <c r="EQ120" s="62"/>
      <c r="ER120" s="61"/>
      <c r="ES120" s="62"/>
      <c r="ET120" s="61"/>
      <c r="EU120" s="62"/>
      <c r="EV120" s="61"/>
      <c r="EW120" s="62"/>
      <c r="EX120" s="61"/>
      <c r="EY120" s="62"/>
      <c r="EZ120" s="61"/>
      <c r="FA120" s="62"/>
      <c r="FB120" s="61"/>
      <c r="FC120" s="62"/>
      <c r="FD120" s="61"/>
      <c r="FE120" s="62"/>
      <c r="FF120" s="61"/>
      <c r="FG120" s="62"/>
      <c r="FH120" s="61"/>
      <c r="FI120" s="62"/>
      <c r="FJ120" s="61"/>
      <c r="FK120" s="62"/>
      <c r="FL120" s="61"/>
      <c r="FM120" s="252"/>
      <c r="FN120" s="8"/>
      <c r="FO120" s="4"/>
      <c r="FP120" s="7"/>
      <c r="FQ120" s="4"/>
      <c r="FR120" s="22"/>
      <c r="FS120" s="282"/>
    </row>
    <row r="121" spans="1:175" s="28" customFormat="1" collapsed="1" x14ac:dyDescent="0.2">
      <c r="A121" s="50" t="s">
        <v>21</v>
      </c>
      <c r="B121" s="50" t="s">
        <v>314</v>
      </c>
      <c r="C121" s="51">
        <f>SUM(C122:C126)</f>
        <v>0</v>
      </c>
      <c r="D121" s="52">
        <f>IF(C121=0,0,C121/C$149*100)</f>
        <v>0</v>
      </c>
      <c r="E121" s="51">
        <f>SUM(E122:E126)</f>
        <v>0</v>
      </c>
      <c r="F121" s="52">
        <f>IF(E121=0,0,E121/E$149*100)</f>
        <v>0</v>
      </c>
      <c r="G121" s="51">
        <f>SUM(G122:G126)</f>
        <v>0</v>
      </c>
      <c r="H121" s="52">
        <f>IF(G121=0,0,G121/G$149*100)</f>
        <v>0</v>
      </c>
      <c r="I121" s="51">
        <f>SUM(I122:I126)</f>
        <v>0</v>
      </c>
      <c r="J121" s="52">
        <f>IF(I121=0,0,I121/I$149*100)</f>
        <v>0</v>
      </c>
      <c r="K121" s="51">
        <f>SUM(K122:K126)</f>
        <v>0</v>
      </c>
      <c r="L121" s="52">
        <f>IF(K121=0,0,K121/K$149*100)</f>
        <v>0</v>
      </c>
      <c r="M121" s="51">
        <f>SUM(M122:M126)</f>
        <v>0</v>
      </c>
      <c r="N121" s="52">
        <f>IF(M121=0,0,M121/M$149*100)</f>
        <v>0</v>
      </c>
      <c r="O121" s="51">
        <f>SUM(O122:O126)</f>
        <v>0</v>
      </c>
      <c r="P121" s="52">
        <f>IF(O121=0,0,O121/O$149*100)</f>
        <v>0</v>
      </c>
      <c r="Q121" s="51">
        <f>SUM(Q122:Q126)</f>
        <v>0</v>
      </c>
      <c r="R121" s="52">
        <f>IF(Q121=0,0,Q121/Q$149*100)</f>
        <v>0</v>
      </c>
      <c r="S121" s="51">
        <f>SUM(S122:S126)</f>
        <v>0</v>
      </c>
      <c r="T121" s="52">
        <f>IF(S121=0,0,S121/S$149*100)</f>
        <v>0</v>
      </c>
      <c r="U121" s="51">
        <f>SUM(U122:U126)</f>
        <v>0</v>
      </c>
      <c r="V121" s="52">
        <f>IF(U121=0,0,U121/U$149*100)</f>
        <v>0</v>
      </c>
      <c r="W121" s="51">
        <f>SUM(W122:W126)</f>
        <v>0</v>
      </c>
      <c r="X121" s="52">
        <f>IF(W121=0,0,W121/W$149*100)</f>
        <v>0</v>
      </c>
      <c r="Y121" s="51">
        <f>SUM(Y122:Y126)</f>
        <v>0</v>
      </c>
      <c r="Z121" s="52">
        <f>IF(Y121=0,0,Y121/Y$149*100)</f>
        <v>0</v>
      </c>
      <c r="AA121" s="51">
        <f t="shared" ref="AA121" si="1547">Y121</f>
        <v>0</v>
      </c>
      <c r="AB121" s="52">
        <f>IF(AA121=0,0,AA121/AA$149*100)</f>
        <v>0</v>
      </c>
      <c r="AC121" s="252"/>
      <c r="AD121" s="8"/>
      <c r="AE121" s="4"/>
      <c r="AF121" s="7"/>
      <c r="AG121" s="4"/>
      <c r="AH121" s="22"/>
      <c r="AI121" s="282"/>
      <c r="AJ121" s="50" t="s">
        <v>21</v>
      </c>
      <c r="AK121" s="50" t="s">
        <v>314</v>
      </c>
      <c r="AL121" s="51">
        <f>SUM(AL122:AL126)</f>
        <v>0</v>
      </c>
      <c r="AM121" s="52">
        <f>IF(AL121=0,0,AL121/AL$149*100)</f>
        <v>0</v>
      </c>
      <c r="AN121" s="51">
        <f>SUM(AN122:AN126)</f>
        <v>0</v>
      </c>
      <c r="AO121" s="52">
        <f>IF(AN121=0,0,AN121/AN$149*100)</f>
        <v>0</v>
      </c>
      <c r="AP121" s="51">
        <f>SUM(AP122:AP126)</f>
        <v>0</v>
      </c>
      <c r="AQ121" s="52">
        <f>IF(AP121=0,0,AP121/AP$149*100)</f>
        <v>0</v>
      </c>
      <c r="AR121" s="51">
        <f>SUM(AR122:AR126)</f>
        <v>0</v>
      </c>
      <c r="AS121" s="52">
        <f>IF(AR121=0,0,AR121/AR$149*100)</f>
        <v>0</v>
      </c>
      <c r="AT121" s="51">
        <f>SUM(AT122:AT126)</f>
        <v>0</v>
      </c>
      <c r="AU121" s="52">
        <f>IF(AT121=0,0,AT121/AT$149*100)</f>
        <v>0</v>
      </c>
      <c r="AV121" s="51">
        <f>SUM(AV122:AV126)</f>
        <v>0</v>
      </c>
      <c r="AW121" s="52">
        <f>IF(AV121=0,0,AV121/AV$149*100)</f>
        <v>0</v>
      </c>
      <c r="AX121" s="51">
        <f>SUM(AX122:AX126)</f>
        <v>0</v>
      </c>
      <c r="AY121" s="52">
        <f>IF(AX121=0,0,AX121/AX$149*100)</f>
        <v>0</v>
      </c>
      <c r="AZ121" s="51">
        <f>SUM(AZ122:AZ126)</f>
        <v>0</v>
      </c>
      <c r="BA121" s="52">
        <f>IF(AZ121=0,0,AZ121/AZ$149*100)</f>
        <v>0</v>
      </c>
      <c r="BB121" s="51">
        <f>SUM(BB122:BB126)</f>
        <v>0</v>
      </c>
      <c r="BC121" s="52">
        <f>IF(BB121=0,0,BB121/BB$149*100)</f>
        <v>0</v>
      </c>
      <c r="BD121" s="51">
        <f>SUM(BD122:BD126)</f>
        <v>0</v>
      </c>
      <c r="BE121" s="52">
        <f>IF(BD121=0,0,BD121/BD$149*100)</f>
        <v>0</v>
      </c>
      <c r="BF121" s="51">
        <f>SUM(BF122:BF126)</f>
        <v>0</v>
      </c>
      <c r="BG121" s="52">
        <f>IF(BF121=0,0,BF121/BF$149*100)</f>
        <v>0</v>
      </c>
      <c r="BH121" s="51">
        <f>SUM(BH122:BH126)</f>
        <v>0</v>
      </c>
      <c r="BI121" s="52">
        <f>IF(BH121=0,0,BH121/BH$149*100)</f>
        <v>0</v>
      </c>
      <c r="BJ121" s="51">
        <f t="shared" ref="BJ121" si="1548">BH121</f>
        <v>0</v>
      </c>
      <c r="BK121" s="52">
        <f>IF(BJ121=0,0,BJ121/BJ$149*100)</f>
        <v>0</v>
      </c>
      <c r="BL121" s="252"/>
      <c r="BM121" s="8"/>
      <c r="BN121" s="4"/>
      <c r="BO121" s="7"/>
      <c r="BP121" s="4"/>
      <c r="BQ121" s="22"/>
      <c r="BR121" s="282"/>
      <c r="BS121" s="50" t="s">
        <v>21</v>
      </c>
      <c r="BT121" s="50" t="s">
        <v>314</v>
      </c>
      <c r="BU121" s="51">
        <f>SUM(BU122:BU126)</f>
        <v>0</v>
      </c>
      <c r="BV121" s="52">
        <f>IF(BU121=0,0,BU121/BU$149*100)</f>
        <v>0</v>
      </c>
      <c r="BW121" s="51">
        <f>SUM(BW122:BW126)</f>
        <v>0</v>
      </c>
      <c r="BX121" s="52">
        <f>IF(BW121=0,0,BW121/BW$149*100)</f>
        <v>0</v>
      </c>
      <c r="BY121" s="51">
        <f>SUM(BY122:BY126)</f>
        <v>0</v>
      </c>
      <c r="BZ121" s="52">
        <f>IF(BY121=0,0,BY121/BY$149*100)</f>
        <v>0</v>
      </c>
      <c r="CA121" s="51">
        <f>SUM(CA122:CA126)</f>
        <v>0</v>
      </c>
      <c r="CB121" s="52">
        <f>IF(CA121=0,0,CA121/CA$149*100)</f>
        <v>0</v>
      </c>
      <c r="CC121" s="51">
        <f>SUM(CC122:CC126)</f>
        <v>0</v>
      </c>
      <c r="CD121" s="52">
        <f>IF(CC121=0,0,CC121/CC$149*100)</f>
        <v>0</v>
      </c>
      <c r="CE121" s="51">
        <f>SUM(CE122:CE126)</f>
        <v>0</v>
      </c>
      <c r="CF121" s="52">
        <f>IF(CE121=0,0,CE121/CE$149*100)</f>
        <v>0</v>
      </c>
      <c r="CG121" s="51">
        <f>SUM(CG122:CG126)</f>
        <v>0</v>
      </c>
      <c r="CH121" s="52">
        <f>IF(CG121=0,0,CG121/CG$149*100)</f>
        <v>0</v>
      </c>
      <c r="CI121" s="51">
        <f>SUM(CI122:CI126)</f>
        <v>0</v>
      </c>
      <c r="CJ121" s="52">
        <f>IF(CI121=0,0,CI121/CI$149*100)</f>
        <v>0</v>
      </c>
      <c r="CK121" s="51">
        <f>SUM(CK122:CK126)</f>
        <v>0</v>
      </c>
      <c r="CL121" s="52">
        <f>IF(CK121=0,0,CK121/CK$149*100)</f>
        <v>0</v>
      </c>
      <c r="CM121" s="51">
        <f>SUM(CM122:CM126)</f>
        <v>0</v>
      </c>
      <c r="CN121" s="52">
        <f>IF(CM121=0,0,CM121/CM$149*100)</f>
        <v>0</v>
      </c>
      <c r="CO121" s="51">
        <f>SUM(CO122:CO126)</f>
        <v>0</v>
      </c>
      <c r="CP121" s="52">
        <f>IF(CO121=0,0,CO121/CO$149*100)</f>
        <v>0</v>
      </c>
      <c r="CQ121" s="51">
        <f>SUM(CQ122:CQ126)</f>
        <v>0</v>
      </c>
      <c r="CR121" s="52">
        <f>IF(CQ121=0,0,CQ121/CQ$149*100)</f>
        <v>0</v>
      </c>
      <c r="CS121" s="51">
        <f t="shared" ref="CS121" si="1549">CQ121</f>
        <v>0</v>
      </c>
      <c r="CT121" s="52">
        <f>IF(CS121=0,0,CS121/CS$149*100)</f>
        <v>0</v>
      </c>
      <c r="CU121" s="252"/>
      <c r="CV121" s="8"/>
      <c r="CW121" s="4"/>
      <c r="CX121" s="7"/>
      <c r="CY121" s="4"/>
      <c r="CZ121" s="22"/>
      <c r="DA121" s="282"/>
      <c r="DB121" s="50" t="s">
        <v>21</v>
      </c>
      <c r="DC121" s="50" t="s">
        <v>314</v>
      </c>
      <c r="DD121" s="51">
        <f>SUM(DD122:DD126)</f>
        <v>0</v>
      </c>
      <c r="DE121" s="52">
        <f>IF(DD121=0,0,DD121/DD$149*100)</f>
        <v>0</v>
      </c>
      <c r="DF121" s="51">
        <f>SUM(DF122:DF126)</f>
        <v>0</v>
      </c>
      <c r="DG121" s="52">
        <f>IF(DF121=0,0,DF121/DF$149*100)</f>
        <v>0</v>
      </c>
      <c r="DH121" s="51">
        <f>SUM(DH122:DH126)</f>
        <v>0</v>
      </c>
      <c r="DI121" s="52">
        <f>IF(DH121=0,0,DH121/DH$149*100)</f>
        <v>0</v>
      </c>
      <c r="DJ121" s="51">
        <f>SUM(DJ122:DJ126)</f>
        <v>0</v>
      </c>
      <c r="DK121" s="52">
        <f>IF(DJ121=0,0,DJ121/DJ$149*100)</f>
        <v>0</v>
      </c>
      <c r="DL121" s="51">
        <f>SUM(DL122:DL126)</f>
        <v>0</v>
      </c>
      <c r="DM121" s="52">
        <f>IF(DL121=0,0,DL121/DL$149*100)</f>
        <v>0</v>
      </c>
      <c r="DN121" s="51">
        <f>SUM(DN122:DN126)</f>
        <v>0</v>
      </c>
      <c r="DO121" s="52">
        <f>IF(DN121=0,0,DN121/DN$149*100)</f>
        <v>0</v>
      </c>
      <c r="DP121" s="51">
        <f>SUM(DP122:DP126)</f>
        <v>0</v>
      </c>
      <c r="DQ121" s="52">
        <f>IF(DP121=0,0,DP121/DP$149*100)</f>
        <v>0</v>
      </c>
      <c r="DR121" s="51">
        <f>SUM(DR122:DR126)</f>
        <v>0</v>
      </c>
      <c r="DS121" s="52">
        <f>IF(DR121=0,0,DR121/DR$149*100)</f>
        <v>0</v>
      </c>
      <c r="DT121" s="51">
        <f>SUM(DT122:DT126)</f>
        <v>0</v>
      </c>
      <c r="DU121" s="52">
        <f>IF(DT121=0,0,DT121/DT$149*100)</f>
        <v>0</v>
      </c>
      <c r="DV121" s="51">
        <f>SUM(DV122:DV126)</f>
        <v>0</v>
      </c>
      <c r="DW121" s="52">
        <f>IF(DV121=0,0,DV121/DV$149*100)</f>
        <v>0</v>
      </c>
      <c r="DX121" s="51">
        <f>SUM(DX122:DX126)</f>
        <v>0</v>
      </c>
      <c r="DY121" s="52">
        <f>IF(DX121=0,0,DX121/DX$149*100)</f>
        <v>0</v>
      </c>
      <c r="DZ121" s="51">
        <f>SUM(DZ122:DZ126)</f>
        <v>0</v>
      </c>
      <c r="EA121" s="52">
        <f>IF(DZ121=0,0,DZ121/DZ$149*100)</f>
        <v>0</v>
      </c>
      <c r="EB121" s="51">
        <f t="shared" ref="EB121" si="1550">DZ121</f>
        <v>0</v>
      </c>
      <c r="EC121" s="52">
        <f>IF(EB121=0,0,EB121/EB$149*100)</f>
        <v>0</v>
      </c>
      <c r="ED121" s="252"/>
      <c r="EE121" s="8"/>
      <c r="EF121" s="4"/>
      <c r="EG121" s="7"/>
      <c r="EH121" s="4"/>
      <c r="EI121" s="22"/>
      <c r="EJ121" s="282"/>
      <c r="EK121" s="50" t="s">
        <v>21</v>
      </c>
      <c r="EL121" s="50" t="s">
        <v>314</v>
      </c>
      <c r="EM121" s="51">
        <f>SUM(EM122:EM126)</f>
        <v>0</v>
      </c>
      <c r="EN121" s="52">
        <f>IF(EM121=0,0,EM121/EM$149*100)</f>
        <v>0</v>
      </c>
      <c r="EO121" s="51">
        <f>SUM(EO122:EO126)</f>
        <v>0</v>
      </c>
      <c r="EP121" s="52">
        <f>IF(EO121=0,0,EO121/EO$149*100)</f>
        <v>0</v>
      </c>
      <c r="EQ121" s="51">
        <f>SUM(EQ122:EQ126)</f>
        <v>0</v>
      </c>
      <c r="ER121" s="52">
        <f>IF(EQ121=0,0,EQ121/EQ$149*100)</f>
        <v>0</v>
      </c>
      <c r="ES121" s="51">
        <f>SUM(ES122:ES126)</f>
        <v>0</v>
      </c>
      <c r="ET121" s="52">
        <f>IF(ES121=0,0,ES121/ES$149*100)</f>
        <v>0</v>
      </c>
      <c r="EU121" s="51">
        <f>SUM(EU122:EU126)</f>
        <v>0</v>
      </c>
      <c r="EV121" s="52">
        <f>IF(EU121=0,0,EU121/EU$149*100)</f>
        <v>0</v>
      </c>
      <c r="EW121" s="51">
        <f>SUM(EW122:EW126)</f>
        <v>0</v>
      </c>
      <c r="EX121" s="52">
        <f>IF(EW121=0,0,EW121/EW$149*100)</f>
        <v>0</v>
      </c>
      <c r="EY121" s="51">
        <f>SUM(EY122:EY126)</f>
        <v>0</v>
      </c>
      <c r="EZ121" s="52">
        <f>IF(EY121=0,0,EY121/EY$149*100)</f>
        <v>0</v>
      </c>
      <c r="FA121" s="51">
        <f>SUM(FA122:FA126)</f>
        <v>0</v>
      </c>
      <c r="FB121" s="52">
        <f>IF(FA121=0,0,FA121/FA$149*100)</f>
        <v>0</v>
      </c>
      <c r="FC121" s="51">
        <f>SUM(FC122:FC126)</f>
        <v>0</v>
      </c>
      <c r="FD121" s="52">
        <f>IF(FC121=0,0,FC121/FC$149*100)</f>
        <v>0</v>
      </c>
      <c r="FE121" s="51">
        <f>SUM(FE122:FE126)</f>
        <v>0</v>
      </c>
      <c r="FF121" s="52">
        <f>IF(FE121=0,0,FE121/FE$149*100)</f>
        <v>0</v>
      </c>
      <c r="FG121" s="51">
        <f>SUM(FG122:FG126)</f>
        <v>0</v>
      </c>
      <c r="FH121" s="52">
        <f>IF(FG121=0,0,FG121/FG$149*100)</f>
        <v>0</v>
      </c>
      <c r="FI121" s="51">
        <f>SUM(FI122:FI126)</f>
        <v>0</v>
      </c>
      <c r="FJ121" s="52">
        <f>IF(FI121=0,0,FI121/FI$149*100)</f>
        <v>0</v>
      </c>
      <c r="FK121" s="51">
        <f t="shared" ref="FK121" si="1551">FI121</f>
        <v>0</v>
      </c>
      <c r="FL121" s="52">
        <f>IF(FK121=0,0,FK121/FK$149*100)</f>
        <v>0</v>
      </c>
      <c r="FM121" s="252"/>
      <c r="FN121" s="8"/>
      <c r="FO121" s="4"/>
      <c r="FP121" s="7"/>
      <c r="FQ121" s="4"/>
      <c r="FR121" s="22"/>
      <c r="FS121" s="282"/>
    </row>
    <row r="122" spans="1:175" hidden="1" outlineLevel="1" x14ac:dyDescent="0.2">
      <c r="A122" s="384"/>
      <c r="B122" s="272"/>
      <c r="C122" s="62"/>
      <c r="D122" s="61">
        <f>IF(C122=0,0,C122/C$121*100)</f>
        <v>0</v>
      </c>
      <c r="E122" s="62"/>
      <c r="F122" s="61">
        <f>IF(E122=0,0,E122/E$121*100)</f>
        <v>0</v>
      </c>
      <c r="G122" s="62"/>
      <c r="H122" s="61">
        <f>IF(G122=0,0,G122/G$121*100)</f>
        <v>0</v>
      </c>
      <c r="I122" s="62"/>
      <c r="J122" s="61">
        <f>IF(I122=0,0,I122/I$121*100)</f>
        <v>0</v>
      </c>
      <c r="K122" s="62"/>
      <c r="L122" s="61">
        <f>IF(K122=0,0,K122/K$121*100)</f>
        <v>0</v>
      </c>
      <c r="M122" s="62"/>
      <c r="N122" s="61">
        <f>IF(M122=0,0,M122/M$121*100)</f>
        <v>0</v>
      </c>
      <c r="O122" s="62"/>
      <c r="P122" s="61">
        <f>IF(O122=0,0,O122/O$121*100)</f>
        <v>0</v>
      </c>
      <c r="Q122" s="62"/>
      <c r="R122" s="61">
        <f>IF(Q122=0,0,Q122/Q$121*100)</f>
        <v>0</v>
      </c>
      <c r="S122" s="62"/>
      <c r="T122" s="61">
        <f>IF(S122=0,0,S122/S$121*100)</f>
        <v>0</v>
      </c>
      <c r="U122" s="62"/>
      <c r="V122" s="61">
        <f>IF(U122=0,0,U122/U$121*100)</f>
        <v>0</v>
      </c>
      <c r="W122" s="62"/>
      <c r="X122" s="61">
        <f>IF(W122=0,0,W122/W$121*100)</f>
        <v>0</v>
      </c>
      <c r="Y122" s="62"/>
      <c r="Z122" s="61">
        <f>IF(Y122=0,0,Y122/Y$121*100)</f>
        <v>0</v>
      </c>
      <c r="AA122" s="62">
        <f>Y122</f>
        <v>0</v>
      </c>
      <c r="AB122" s="61">
        <f>IF(AA122=0,0,AA122/AA$121*100)</f>
        <v>0</v>
      </c>
      <c r="AC122" s="252"/>
      <c r="AD122" s="8"/>
      <c r="AE122" s="4"/>
      <c r="AF122" s="7"/>
      <c r="AG122" s="4"/>
      <c r="AH122" s="22"/>
      <c r="AI122" s="282"/>
      <c r="AJ122" s="128">
        <f t="shared" ref="AJ122:AJ126" si="1552">$A122</f>
        <v>0</v>
      </c>
      <c r="AK122" s="128">
        <f t="shared" ref="AK122:AK126" si="1553">$B122</f>
        <v>0</v>
      </c>
      <c r="AL122" s="62"/>
      <c r="AM122" s="61">
        <f>IF(AL122=0,0,AL122/AL$121*100)</f>
        <v>0</v>
      </c>
      <c r="AN122" s="62"/>
      <c r="AO122" s="61">
        <f>IF(AN122=0,0,AN122/AN$121*100)</f>
        <v>0</v>
      </c>
      <c r="AP122" s="62"/>
      <c r="AQ122" s="61">
        <f>IF(AP122=0,0,AP122/AP$121*100)</f>
        <v>0</v>
      </c>
      <c r="AR122" s="62"/>
      <c r="AS122" s="61">
        <f>IF(AR122=0,0,AR122/AR$121*100)</f>
        <v>0</v>
      </c>
      <c r="AT122" s="62"/>
      <c r="AU122" s="61">
        <f>IF(AT122=0,0,AT122/AT$121*100)</f>
        <v>0</v>
      </c>
      <c r="AV122" s="62"/>
      <c r="AW122" s="61">
        <f>IF(AV122=0,0,AV122/AV$121*100)</f>
        <v>0</v>
      </c>
      <c r="AX122" s="62"/>
      <c r="AY122" s="61">
        <f>IF(AX122=0,0,AX122/AX$121*100)</f>
        <v>0</v>
      </c>
      <c r="AZ122" s="62"/>
      <c r="BA122" s="61">
        <f>IF(AZ122=0,0,AZ122/AZ$121*100)</f>
        <v>0</v>
      </c>
      <c r="BB122" s="62"/>
      <c r="BC122" s="61">
        <f>IF(BB122=0,0,BB122/BB$121*100)</f>
        <v>0</v>
      </c>
      <c r="BD122" s="62"/>
      <c r="BE122" s="61">
        <f>IF(BD122=0,0,BD122/BD$121*100)</f>
        <v>0</v>
      </c>
      <c r="BF122" s="62"/>
      <c r="BG122" s="61">
        <f>IF(BF122=0,0,BF122/BF$121*100)</f>
        <v>0</v>
      </c>
      <c r="BH122" s="62"/>
      <c r="BI122" s="61">
        <f>IF(BH122=0,0,BH122/BH$121*100)</f>
        <v>0</v>
      </c>
      <c r="BJ122" s="62">
        <f>BH122</f>
        <v>0</v>
      </c>
      <c r="BK122" s="61">
        <f>IF(BJ122=0,0,BJ122/BJ$121*100)</f>
        <v>0</v>
      </c>
      <c r="BL122" s="252"/>
      <c r="BM122" s="8"/>
      <c r="BN122" s="4"/>
      <c r="BO122" s="7"/>
      <c r="BP122" s="4"/>
      <c r="BQ122" s="22"/>
      <c r="BR122" s="282"/>
      <c r="BS122" s="128">
        <f t="shared" ref="BS122:BS126" si="1554">$A122</f>
        <v>0</v>
      </c>
      <c r="BT122" s="128">
        <f t="shared" ref="BT122:BT126" si="1555">$B122</f>
        <v>0</v>
      </c>
      <c r="BU122" s="62"/>
      <c r="BV122" s="61">
        <f>IF(BU122=0,0,BU122/BU$121*100)</f>
        <v>0</v>
      </c>
      <c r="BW122" s="62"/>
      <c r="BX122" s="61">
        <f>IF(BW122=0,0,BW122/BW$121*100)</f>
        <v>0</v>
      </c>
      <c r="BY122" s="62"/>
      <c r="BZ122" s="61">
        <f>IF(BY122=0,0,BY122/BY$121*100)</f>
        <v>0</v>
      </c>
      <c r="CA122" s="62"/>
      <c r="CB122" s="61">
        <f>IF(CA122=0,0,CA122/CA$121*100)</f>
        <v>0</v>
      </c>
      <c r="CC122" s="62"/>
      <c r="CD122" s="61">
        <f>IF(CC122=0,0,CC122/CC$121*100)</f>
        <v>0</v>
      </c>
      <c r="CE122" s="62"/>
      <c r="CF122" s="61">
        <f>IF(CE122=0,0,CE122/CE$121*100)</f>
        <v>0</v>
      </c>
      <c r="CG122" s="62"/>
      <c r="CH122" s="61">
        <f>IF(CG122=0,0,CG122/CG$121*100)</f>
        <v>0</v>
      </c>
      <c r="CI122" s="62"/>
      <c r="CJ122" s="61">
        <f>IF(CI122=0,0,CI122/CI$121*100)</f>
        <v>0</v>
      </c>
      <c r="CK122" s="62"/>
      <c r="CL122" s="61">
        <f>IF(CK122=0,0,CK122/CK$121*100)</f>
        <v>0</v>
      </c>
      <c r="CM122" s="62"/>
      <c r="CN122" s="61">
        <f>IF(CM122=0,0,CM122/CM$121*100)</f>
        <v>0</v>
      </c>
      <c r="CO122" s="62"/>
      <c r="CP122" s="61">
        <f>IF(CO122=0,0,CO122/CO$121*100)</f>
        <v>0</v>
      </c>
      <c r="CQ122" s="62"/>
      <c r="CR122" s="61">
        <f>IF(CQ122=0,0,CQ122/CQ$121*100)</f>
        <v>0</v>
      </c>
      <c r="CS122" s="62">
        <f>CQ122</f>
        <v>0</v>
      </c>
      <c r="CT122" s="61">
        <f>IF(CS122=0,0,CS122/CS$121*100)</f>
        <v>0</v>
      </c>
      <c r="CU122" s="252"/>
      <c r="CV122" s="8"/>
      <c r="CW122" s="4"/>
      <c r="CX122" s="7"/>
      <c r="CY122" s="4"/>
      <c r="CZ122" s="22"/>
      <c r="DA122" s="282"/>
      <c r="DB122" s="128">
        <f t="shared" ref="DB122:DB126" si="1556">$A122</f>
        <v>0</v>
      </c>
      <c r="DC122" s="128">
        <f t="shared" ref="DC122:DC126" si="1557">$B122</f>
        <v>0</v>
      </c>
      <c r="DD122" s="62"/>
      <c r="DE122" s="61">
        <f>IF(DD122=0,0,DD122/DD$121*100)</f>
        <v>0</v>
      </c>
      <c r="DF122" s="62"/>
      <c r="DG122" s="61">
        <f>IF(DF122=0,0,DF122/DF$121*100)</f>
        <v>0</v>
      </c>
      <c r="DH122" s="62"/>
      <c r="DI122" s="61">
        <f>IF(DH122=0,0,DH122/DH$121*100)</f>
        <v>0</v>
      </c>
      <c r="DJ122" s="62"/>
      <c r="DK122" s="61">
        <f>IF(DJ122=0,0,DJ122/DJ$121*100)</f>
        <v>0</v>
      </c>
      <c r="DL122" s="62"/>
      <c r="DM122" s="61">
        <f>IF(DL122=0,0,DL122/DL$121*100)</f>
        <v>0</v>
      </c>
      <c r="DN122" s="62"/>
      <c r="DO122" s="61">
        <f>IF(DN122=0,0,DN122/DN$121*100)</f>
        <v>0</v>
      </c>
      <c r="DP122" s="62"/>
      <c r="DQ122" s="61">
        <f>IF(DP122=0,0,DP122/DP$121*100)</f>
        <v>0</v>
      </c>
      <c r="DR122" s="62"/>
      <c r="DS122" s="61">
        <f>IF(DR122=0,0,DR122/DR$121*100)</f>
        <v>0</v>
      </c>
      <c r="DT122" s="62"/>
      <c r="DU122" s="61">
        <f>IF(DT122=0,0,DT122/DT$121*100)</f>
        <v>0</v>
      </c>
      <c r="DV122" s="62"/>
      <c r="DW122" s="61">
        <f>IF(DV122=0,0,DV122/DV$121*100)</f>
        <v>0</v>
      </c>
      <c r="DX122" s="62"/>
      <c r="DY122" s="61">
        <f>IF(DX122=0,0,DX122/DX$121*100)</f>
        <v>0</v>
      </c>
      <c r="DZ122" s="62"/>
      <c r="EA122" s="61">
        <f>IF(DZ122=0,0,DZ122/DZ$121*100)</f>
        <v>0</v>
      </c>
      <c r="EB122" s="62">
        <f>DZ122</f>
        <v>0</v>
      </c>
      <c r="EC122" s="61">
        <f>IF(EB122=0,0,EB122/EB$121*100)</f>
        <v>0</v>
      </c>
      <c r="ED122" s="252"/>
      <c r="EE122" s="8"/>
      <c r="EF122" s="4"/>
      <c r="EG122" s="7"/>
      <c r="EH122" s="4"/>
      <c r="EI122" s="22"/>
      <c r="EJ122" s="282"/>
      <c r="EK122" s="128">
        <f t="shared" ref="EK122:EK126" si="1558">$A122</f>
        <v>0</v>
      </c>
      <c r="EL122" s="128">
        <f t="shared" ref="EL122:EL126" si="1559">$B122</f>
        <v>0</v>
      </c>
      <c r="EM122" s="62"/>
      <c r="EN122" s="61">
        <f>IF(EM122=0,0,EM122/EM$121*100)</f>
        <v>0</v>
      </c>
      <c r="EO122" s="62"/>
      <c r="EP122" s="61">
        <f>IF(EO122=0,0,EO122/EO$121*100)</f>
        <v>0</v>
      </c>
      <c r="EQ122" s="62"/>
      <c r="ER122" s="61">
        <f>IF(EQ122=0,0,EQ122/EQ$121*100)</f>
        <v>0</v>
      </c>
      <c r="ES122" s="62"/>
      <c r="ET122" s="61">
        <f>IF(ES122=0,0,ES122/ES$121*100)</f>
        <v>0</v>
      </c>
      <c r="EU122" s="62"/>
      <c r="EV122" s="61">
        <f>IF(EU122=0,0,EU122/EU$121*100)</f>
        <v>0</v>
      </c>
      <c r="EW122" s="62"/>
      <c r="EX122" s="61">
        <f>IF(EW122=0,0,EW122/EW$121*100)</f>
        <v>0</v>
      </c>
      <c r="EY122" s="62"/>
      <c r="EZ122" s="61">
        <f>IF(EY122=0,0,EY122/EY$121*100)</f>
        <v>0</v>
      </c>
      <c r="FA122" s="62"/>
      <c r="FB122" s="61">
        <f>IF(FA122=0,0,FA122/FA$121*100)</f>
        <v>0</v>
      </c>
      <c r="FC122" s="62"/>
      <c r="FD122" s="61">
        <f>IF(FC122=0,0,FC122/FC$121*100)</f>
        <v>0</v>
      </c>
      <c r="FE122" s="62"/>
      <c r="FF122" s="61">
        <f>IF(FE122=0,0,FE122/FE$121*100)</f>
        <v>0</v>
      </c>
      <c r="FG122" s="62"/>
      <c r="FH122" s="61">
        <f>IF(FG122=0,0,FG122/FG$121*100)</f>
        <v>0</v>
      </c>
      <c r="FI122" s="62"/>
      <c r="FJ122" s="61">
        <f>IF(FI122=0,0,FI122/FI$121*100)</f>
        <v>0</v>
      </c>
      <c r="FK122" s="62">
        <f>FI122</f>
        <v>0</v>
      </c>
      <c r="FL122" s="61">
        <f>IF(FK122=0,0,FK122/FK$121*100)</f>
        <v>0</v>
      </c>
      <c r="FM122" s="252"/>
      <c r="FN122" s="8"/>
      <c r="FO122" s="4"/>
      <c r="FP122" s="7"/>
      <c r="FQ122" s="4"/>
      <c r="FR122" s="22"/>
      <c r="FS122" s="282"/>
    </row>
    <row r="123" spans="1:175" hidden="1" outlineLevel="1" x14ac:dyDescent="0.2">
      <c r="A123" s="384"/>
      <c r="B123" s="272"/>
      <c r="C123" s="62"/>
      <c r="D123" s="61">
        <f>IF(C123=0,0,C123/C$121*100)</f>
        <v>0</v>
      </c>
      <c r="E123" s="62"/>
      <c r="F123" s="61">
        <f>IF(E123=0,0,E123/E$121*100)</f>
        <v>0</v>
      </c>
      <c r="G123" s="62"/>
      <c r="H123" s="61">
        <f>IF(G123=0,0,G123/G$121*100)</f>
        <v>0</v>
      </c>
      <c r="I123" s="62"/>
      <c r="J123" s="61">
        <f>IF(I123=0,0,I123/I$121*100)</f>
        <v>0</v>
      </c>
      <c r="K123" s="62"/>
      <c r="L123" s="61">
        <f>IF(K123=0,0,K123/K$121*100)</f>
        <v>0</v>
      </c>
      <c r="M123" s="62"/>
      <c r="N123" s="61">
        <f>IF(M123=0,0,M123/M$121*100)</f>
        <v>0</v>
      </c>
      <c r="O123" s="62"/>
      <c r="P123" s="61">
        <f>IF(O123=0,0,O123/O$121*100)</f>
        <v>0</v>
      </c>
      <c r="Q123" s="62"/>
      <c r="R123" s="61">
        <f>IF(Q123=0,0,Q123/Q$121*100)</f>
        <v>0</v>
      </c>
      <c r="S123" s="62"/>
      <c r="T123" s="61">
        <f>IF(S123=0,0,S123/S$121*100)</f>
        <v>0</v>
      </c>
      <c r="U123" s="62"/>
      <c r="V123" s="61">
        <f>IF(U123=0,0,U123/U$121*100)</f>
        <v>0</v>
      </c>
      <c r="W123" s="62"/>
      <c r="X123" s="61">
        <f>IF(W123=0,0,W123/W$121*100)</f>
        <v>0</v>
      </c>
      <c r="Y123" s="62"/>
      <c r="Z123" s="61">
        <f>IF(Y123=0,0,Y123/Y$121*100)</f>
        <v>0</v>
      </c>
      <c r="AA123" s="62">
        <f>Y123</f>
        <v>0</v>
      </c>
      <c r="AB123" s="61">
        <f>IF(AA123=0,0,AA123/AA$121*100)</f>
        <v>0</v>
      </c>
      <c r="AC123" s="252"/>
      <c r="AD123" s="8"/>
      <c r="AE123" s="4"/>
      <c r="AF123" s="7"/>
      <c r="AG123" s="4"/>
      <c r="AH123" s="22"/>
      <c r="AI123" s="282"/>
      <c r="AJ123" s="128">
        <f t="shared" si="1552"/>
        <v>0</v>
      </c>
      <c r="AK123" s="128">
        <f t="shared" si="1553"/>
        <v>0</v>
      </c>
      <c r="AL123" s="62"/>
      <c r="AM123" s="61">
        <f>IF(AL123=0,0,AL123/AL$121*100)</f>
        <v>0</v>
      </c>
      <c r="AN123" s="62"/>
      <c r="AO123" s="61">
        <f>IF(AN123=0,0,AN123/AN$121*100)</f>
        <v>0</v>
      </c>
      <c r="AP123" s="62"/>
      <c r="AQ123" s="61">
        <f>IF(AP123=0,0,AP123/AP$121*100)</f>
        <v>0</v>
      </c>
      <c r="AR123" s="62"/>
      <c r="AS123" s="61">
        <f>IF(AR123=0,0,AR123/AR$121*100)</f>
        <v>0</v>
      </c>
      <c r="AT123" s="62"/>
      <c r="AU123" s="61">
        <f>IF(AT123=0,0,AT123/AT$121*100)</f>
        <v>0</v>
      </c>
      <c r="AV123" s="62"/>
      <c r="AW123" s="61">
        <f>IF(AV123=0,0,AV123/AV$121*100)</f>
        <v>0</v>
      </c>
      <c r="AX123" s="62"/>
      <c r="AY123" s="61">
        <f>IF(AX123=0,0,AX123/AX$121*100)</f>
        <v>0</v>
      </c>
      <c r="AZ123" s="62"/>
      <c r="BA123" s="61">
        <f>IF(AZ123=0,0,AZ123/AZ$121*100)</f>
        <v>0</v>
      </c>
      <c r="BB123" s="62"/>
      <c r="BC123" s="61">
        <f>IF(BB123=0,0,BB123/BB$121*100)</f>
        <v>0</v>
      </c>
      <c r="BD123" s="62"/>
      <c r="BE123" s="61">
        <f>IF(BD123=0,0,BD123/BD$121*100)</f>
        <v>0</v>
      </c>
      <c r="BF123" s="62"/>
      <c r="BG123" s="61">
        <f>IF(BF123=0,0,BF123/BF$121*100)</f>
        <v>0</v>
      </c>
      <c r="BH123" s="62"/>
      <c r="BI123" s="61">
        <f>IF(BH123=0,0,BH123/BH$121*100)</f>
        <v>0</v>
      </c>
      <c r="BJ123" s="62">
        <f>BH123</f>
        <v>0</v>
      </c>
      <c r="BK123" s="61">
        <f>IF(BJ123=0,0,BJ123/BJ$121*100)</f>
        <v>0</v>
      </c>
      <c r="BL123" s="252"/>
      <c r="BM123" s="8"/>
      <c r="BN123" s="4"/>
      <c r="BO123" s="7"/>
      <c r="BP123" s="4"/>
      <c r="BQ123" s="22"/>
      <c r="BR123" s="282"/>
      <c r="BS123" s="128">
        <f t="shared" si="1554"/>
        <v>0</v>
      </c>
      <c r="BT123" s="128">
        <f t="shared" si="1555"/>
        <v>0</v>
      </c>
      <c r="BU123" s="62"/>
      <c r="BV123" s="61">
        <f>IF(BU123=0,0,BU123/BU$121*100)</f>
        <v>0</v>
      </c>
      <c r="BW123" s="62"/>
      <c r="BX123" s="61">
        <f>IF(BW123=0,0,BW123/BW$121*100)</f>
        <v>0</v>
      </c>
      <c r="BY123" s="62"/>
      <c r="BZ123" s="61">
        <f>IF(BY123=0,0,BY123/BY$121*100)</f>
        <v>0</v>
      </c>
      <c r="CA123" s="62"/>
      <c r="CB123" s="61">
        <f>IF(CA123=0,0,CA123/CA$121*100)</f>
        <v>0</v>
      </c>
      <c r="CC123" s="62"/>
      <c r="CD123" s="61">
        <f>IF(CC123=0,0,CC123/CC$121*100)</f>
        <v>0</v>
      </c>
      <c r="CE123" s="62"/>
      <c r="CF123" s="61">
        <f>IF(CE123=0,0,CE123/CE$121*100)</f>
        <v>0</v>
      </c>
      <c r="CG123" s="62"/>
      <c r="CH123" s="61">
        <f>IF(CG123=0,0,CG123/CG$121*100)</f>
        <v>0</v>
      </c>
      <c r="CI123" s="62"/>
      <c r="CJ123" s="61">
        <f>IF(CI123=0,0,CI123/CI$121*100)</f>
        <v>0</v>
      </c>
      <c r="CK123" s="62"/>
      <c r="CL123" s="61">
        <f>IF(CK123=0,0,CK123/CK$121*100)</f>
        <v>0</v>
      </c>
      <c r="CM123" s="62"/>
      <c r="CN123" s="61">
        <f>IF(CM123=0,0,CM123/CM$121*100)</f>
        <v>0</v>
      </c>
      <c r="CO123" s="62"/>
      <c r="CP123" s="61">
        <f>IF(CO123=0,0,CO123/CO$121*100)</f>
        <v>0</v>
      </c>
      <c r="CQ123" s="62"/>
      <c r="CR123" s="61">
        <f>IF(CQ123=0,0,CQ123/CQ$121*100)</f>
        <v>0</v>
      </c>
      <c r="CS123" s="62">
        <f>CQ123</f>
        <v>0</v>
      </c>
      <c r="CT123" s="61">
        <f>IF(CS123=0,0,CS123/CS$121*100)</f>
        <v>0</v>
      </c>
      <c r="CU123" s="252"/>
      <c r="CV123" s="8"/>
      <c r="CW123" s="4"/>
      <c r="CX123" s="7"/>
      <c r="CY123" s="4"/>
      <c r="CZ123" s="22"/>
      <c r="DA123" s="282"/>
      <c r="DB123" s="128">
        <f t="shared" si="1556"/>
        <v>0</v>
      </c>
      <c r="DC123" s="128">
        <f t="shared" si="1557"/>
        <v>0</v>
      </c>
      <c r="DD123" s="62"/>
      <c r="DE123" s="61">
        <f>IF(DD123=0,0,DD123/DD$121*100)</f>
        <v>0</v>
      </c>
      <c r="DF123" s="62"/>
      <c r="DG123" s="61">
        <f>IF(DF123=0,0,DF123/DF$121*100)</f>
        <v>0</v>
      </c>
      <c r="DH123" s="62"/>
      <c r="DI123" s="61">
        <f>IF(DH123=0,0,DH123/DH$121*100)</f>
        <v>0</v>
      </c>
      <c r="DJ123" s="62"/>
      <c r="DK123" s="61">
        <f>IF(DJ123=0,0,DJ123/DJ$121*100)</f>
        <v>0</v>
      </c>
      <c r="DL123" s="62"/>
      <c r="DM123" s="61">
        <f>IF(DL123=0,0,DL123/DL$121*100)</f>
        <v>0</v>
      </c>
      <c r="DN123" s="62"/>
      <c r="DO123" s="61">
        <f>IF(DN123=0,0,DN123/DN$121*100)</f>
        <v>0</v>
      </c>
      <c r="DP123" s="62"/>
      <c r="DQ123" s="61">
        <f>IF(DP123=0,0,DP123/DP$121*100)</f>
        <v>0</v>
      </c>
      <c r="DR123" s="62"/>
      <c r="DS123" s="61">
        <f>IF(DR123=0,0,DR123/DR$121*100)</f>
        <v>0</v>
      </c>
      <c r="DT123" s="62"/>
      <c r="DU123" s="61">
        <f>IF(DT123=0,0,DT123/DT$121*100)</f>
        <v>0</v>
      </c>
      <c r="DV123" s="62"/>
      <c r="DW123" s="61">
        <f>IF(DV123=0,0,DV123/DV$121*100)</f>
        <v>0</v>
      </c>
      <c r="DX123" s="62"/>
      <c r="DY123" s="61">
        <f>IF(DX123=0,0,DX123/DX$121*100)</f>
        <v>0</v>
      </c>
      <c r="DZ123" s="62"/>
      <c r="EA123" s="61">
        <f>IF(DZ123=0,0,DZ123/DZ$121*100)</f>
        <v>0</v>
      </c>
      <c r="EB123" s="62">
        <f>DZ123</f>
        <v>0</v>
      </c>
      <c r="EC123" s="61">
        <f>IF(EB123=0,0,EB123/EB$121*100)</f>
        <v>0</v>
      </c>
      <c r="ED123" s="252"/>
      <c r="EE123" s="8"/>
      <c r="EF123" s="4"/>
      <c r="EG123" s="7"/>
      <c r="EH123" s="4"/>
      <c r="EI123" s="22"/>
      <c r="EJ123" s="282"/>
      <c r="EK123" s="128">
        <f t="shared" si="1558"/>
        <v>0</v>
      </c>
      <c r="EL123" s="128">
        <f t="shared" si="1559"/>
        <v>0</v>
      </c>
      <c r="EM123" s="62"/>
      <c r="EN123" s="61">
        <f>IF(EM123=0,0,EM123/EM$121*100)</f>
        <v>0</v>
      </c>
      <c r="EO123" s="62"/>
      <c r="EP123" s="61">
        <f>IF(EO123=0,0,EO123/EO$121*100)</f>
        <v>0</v>
      </c>
      <c r="EQ123" s="62"/>
      <c r="ER123" s="61">
        <f>IF(EQ123=0,0,EQ123/EQ$121*100)</f>
        <v>0</v>
      </c>
      <c r="ES123" s="62"/>
      <c r="ET123" s="61">
        <f>IF(ES123=0,0,ES123/ES$121*100)</f>
        <v>0</v>
      </c>
      <c r="EU123" s="62"/>
      <c r="EV123" s="61">
        <f>IF(EU123=0,0,EU123/EU$121*100)</f>
        <v>0</v>
      </c>
      <c r="EW123" s="62"/>
      <c r="EX123" s="61">
        <f>IF(EW123=0,0,EW123/EW$121*100)</f>
        <v>0</v>
      </c>
      <c r="EY123" s="62"/>
      <c r="EZ123" s="61">
        <f>IF(EY123=0,0,EY123/EY$121*100)</f>
        <v>0</v>
      </c>
      <c r="FA123" s="62"/>
      <c r="FB123" s="61">
        <f>IF(FA123=0,0,FA123/FA$121*100)</f>
        <v>0</v>
      </c>
      <c r="FC123" s="62"/>
      <c r="FD123" s="61">
        <f>IF(FC123=0,0,FC123/FC$121*100)</f>
        <v>0</v>
      </c>
      <c r="FE123" s="62"/>
      <c r="FF123" s="61">
        <f>IF(FE123=0,0,FE123/FE$121*100)</f>
        <v>0</v>
      </c>
      <c r="FG123" s="62"/>
      <c r="FH123" s="61">
        <f>IF(FG123=0,0,FG123/FG$121*100)</f>
        <v>0</v>
      </c>
      <c r="FI123" s="62"/>
      <c r="FJ123" s="61">
        <f>IF(FI123=0,0,FI123/FI$121*100)</f>
        <v>0</v>
      </c>
      <c r="FK123" s="62">
        <f>FI123</f>
        <v>0</v>
      </c>
      <c r="FL123" s="61">
        <f>IF(FK123=0,0,FK123/FK$121*100)</f>
        <v>0</v>
      </c>
      <c r="FM123" s="252"/>
      <c r="FN123" s="8"/>
      <c r="FO123" s="4"/>
      <c r="FP123" s="7"/>
      <c r="FQ123" s="4"/>
      <c r="FR123" s="22"/>
      <c r="FS123" s="282"/>
    </row>
    <row r="124" spans="1:175" hidden="1" outlineLevel="1" x14ac:dyDescent="0.2">
      <c r="A124" s="384"/>
      <c r="B124" s="272"/>
      <c r="C124" s="62"/>
      <c r="D124" s="61">
        <f>IF(C124=0,0,C124/C$121*100)</f>
        <v>0</v>
      </c>
      <c r="E124" s="62"/>
      <c r="F124" s="61">
        <f>IF(E124=0,0,E124/E$121*100)</f>
        <v>0</v>
      </c>
      <c r="G124" s="62"/>
      <c r="H124" s="61">
        <f>IF(G124=0,0,G124/G$121*100)</f>
        <v>0</v>
      </c>
      <c r="I124" s="62"/>
      <c r="J124" s="61">
        <f>IF(I124=0,0,I124/I$121*100)</f>
        <v>0</v>
      </c>
      <c r="K124" s="62"/>
      <c r="L124" s="61">
        <f>IF(K124=0,0,K124/K$121*100)</f>
        <v>0</v>
      </c>
      <c r="M124" s="62"/>
      <c r="N124" s="61">
        <f>IF(M124=0,0,M124/M$121*100)</f>
        <v>0</v>
      </c>
      <c r="O124" s="62"/>
      <c r="P124" s="61">
        <f>IF(O124=0,0,O124/O$121*100)</f>
        <v>0</v>
      </c>
      <c r="Q124" s="62"/>
      <c r="R124" s="61">
        <f>IF(Q124=0,0,Q124/Q$121*100)</f>
        <v>0</v>
      </c>
      <c r="S124" s="62"/>
      <c r="T124" s="61">
        <f>IF(S124=0,0,S124/S$121*100)</f>
        <v>0</v>
      </c>
      <c r="U124" s="62"/>
      <c r="V124" s="61">
        <f>IF(U124=0,0,U124/U$121*100)</f>
        <v>0</v>
      </c>
      <c r="W124" s="62"/>
      <c r="X124" s="61">
        <f>IF(W124=0,0,W124/W$121*100)</f>
        <v>0</v>
      </c>
      <c r="Y124" s="62"/>
      <c r="Z124" s="61">
        <f>IF(Y124=0,0,Y124/Y$121*100)</f>
        <v>0</v>
      </c>
      <c r="AA124" s="62">
        <f>Y124</f>
        <v>0</v>
      </c>
      <c r="AB124" s="61">
        <f>IF(AA124=0,0,AA124/AA$121*100)</f>
        <v>0</v>
      </c>
      <c r="AC124" s="252"/>
      <c r="AD124" s="8"/>
      <c r="AE124" s="4"/>
      <c r="AF124" s="7"/>
      <c r="AG124" s="4"/>
      <c r="AH124" s="22"/>
      <c r="AI124" s="282"/>
      <c r="AJ124" s="128">
        <f t="shared" si="1552"/>
        <v>0</v>
      </c>
      <c r="AK124" s="128">
        <f t="shared" si="1553"/>
        <v>0</v>
      </c>
      <c r="AL124" s="62"/>
      <c r="AM124" s="61">
        <f>IF(AL124=0,0,AL124/AL$121*100)</f>
        <v>0</v>
      </c>
      <c r="AN124" s="62"/>
      <c r="AO124" s="61">
        <f>IF(AN124=0,0,AN124/AN$121*100)</f>
        <v>0</v>
      </c>
      <c r="AP124" s="62"/>
      <c r="AQ124" s="61">
        <f>IF(AP124=0,0,AP124/AP$121*100)</f>
        <v>0</v>
      </c>
      <c r="AR124" s="62"/>
      <c r="AS124" s="61">
        <f>IF(AR124=0,0,AR124/AR$121*100)</f>
        <v>0</v>
      </c>
      <c r="AT124" s="62"/>
      <c r="AU124" s="61">
        <f>IF(AT124=0,0,AT124/AT$121*100)</f>
        <v>0</v>
      </c>
      <c r="AV124" s="62"/>
      <c r="AW124" s="61">
        <f>IF(AV124=0,0,AV124/AV$121*100)</f>
        <v>0</v>
      </c>
      <c r="AX124" s="62"/>
      <c r="AY124" s="61">
        <f>IF(AX124=0,0,AX124/AX$121*100)</f>
        <v>0</v>
      </c>
      <c r="AZ124" s="62"/>
      <c r="BA124" s="61">
        <f>IF(AZ124=0,0,AZ124/AZ$121*100)</f>
        <v>0</v>
      </c>
      <c r="BB124" s="62"/>
      <c r="BC124" s="61">
        <f>IF(BB124=0,0,BB124/BB$121*100)</f>
        <v>0</v>
      </c>
      <c r="BD124" s="62"/>
      <c r="BE124" s="61">
        <f>IF(BD124=0,0,BD124/BD$121*100)</f>
        <v>0</v>
      </c>
      <c r="BF124" s="62"/>
      <c r="BG124" s="61">
        <f>IF(BF124=0,0,BF124/BF$121*100)</f>
        <v>0</v>
      </c>
      <c r="BH124" s="62"/>
      <c r="BI124" s="61">
        <f>IF(BH124=0,0,BH124/BH$121*100)</f>
        <v>0</v>
      </c>
      <c r="BJ124" s="62">
        <f>BH124</f>
        <v>0</v>
      </c>
      <c r="BK124" s="61">
        <f>IF(BJ124=0,0,BJ124/BJ$121*100)</f>
        <v>0</v>
      </c>
      <c r="BL124" s="252"/>
      <c r="BM124" s="8"/>
      <c r="BN124" s="4"/>
      <c r="BO124" s="7"/>
      <c r="BP124" s="4"/>
      <c r="BQ124" s="22"/>
      <c r="BR124" s="282"/>
      <c r="BS124" s="128">
        <f t="shared" si="1554"/>
        <v>0</v>
      </c>
      <c r="BT124" s="128">
        <f t="shared" si="1555"/>
        <v>0</v>
      </c>
      <c r="BU124" s="62"/>
      <c r="BV124" s="61">
        <f>IF(BU124=0,0,BU124/BU$121*100)</f>
        <v>0</v>
      </c>
      <c r="BW124" s="62"/>
      <c r="BX124" s="61">
        <f>IF(BW124=0,0,BW124/BW$121*100)</f>
        <v>0</v>
      </c>
      <c r="BY124" s="62"/>
      <c r="BZ124" s="61">
        <f>IF(BY124=0,0,BY124/BY$121*100)</f>
        <v>0</v>
      </c>
      <c r="CA124" s="62"/>
      <c r="CB124" s="61">
        <f>IF(CA124=0,0,CA124/CA$121*100)</f>
        <v>0</v>
      </c>
      <c r="CC124" s="62"/>
      <c r="CD124" s="61">
        <f>IF(CC124=0,0,CC124/CC$121*100)</f>
        <v>0</v>
      </c>
      <c r="CE124" s="62"/>
      <c r="CF124" s="61">
        <f>IF(CE124=0,0,CE124/CE$121*100)</f>
        <v>0</v>
      </c>
      <c r="CG124" s="62"/>
      <c r="CH124" s="61">
        <f>IF(CG124=0,0,CG124/CG$121*100)</f>
        <v>0</v>
      </c>
      <c r="CI124" s="62"/>
      <c r="CJ124" s="61">
        <f>IF(CI124=0,0,CI124/CI$121*100)</f>
        <v>0</v>
      </c>
      <c r="CK124" s="62"/>
      <c r="CL124" s="61">
        <f>IF(CK124=0,0,CK124/CK$121*100)</f>
        <v>0</v>
      </c>
      <c r="CM124" s="62"/>
      <c r="CN124" s="61">
        <f>IF(CM124=0,0,CM124/CM$121*100)</f>
        <v>0</v>
      </c>
      <c r="CO124" s="62"/>
      <c r="CP124" s="61">
        <f>IF(CO124=0,0,CO124/CO$121*100)</f>
        <v>0</v>
      </c>
      <c r="CQ124" s="62"/>
      <c r="CR124" s="61">
        <f>IF(CQ124=0,0,CQ124/CQ$121*100)</f>
        <v>0</v>
      </c>
      <c r="CS124" s="62">
        <f>CQ124</f>
        <v>0</v>
      </c>
      <c r="CT124" s="61">
        <f>IF(CS124=0,0,CS124/CS$121*100)</f>
        <v>0</v>
      </c>
      <c r="CU124" s="252"/>
      <c r="CV124" s="8"/>
      <c r="CW124" s="4"/>
      <c r="CX124" s="7"/>
      <c r="CY124" s="4"/>
      <c r="CZ124" s="22"/>
      <c r="DA124" s="282"/>
      <c r="DB124" s="128">
        <f t="shared" si="1556"/>
        <v>0</v>
      </c>
      <c r="DC124" s="128">
        <f t="shared" si="1557"/>
        <v>0</v>
      </c>
      <c r="DD124" s="62"/>
      <c r="DE124" s="61">
        <f>IF(DD124=0,0,DD124/DD$121*100)</f>
        <v>0</v>
      </c>
      <c r="DF124" s="62"/>
      <c r="DG124" s="61">
        <f>IF(DF124=0,0,DF124/DF$121*100)</f>
        <v>0</v>
      </c>
      <c r="DH124" s="62"/>
      <c r="DI124" s="61">
        <f>IF(DH124=0,0,DH124/DH$121*100)</f>
        <v>0</v>
      </c>
      <c r="DJ124" s="62"/>
      <c r="DK124" s="61">
        <f>IF(DJ124=0,0,DJ124/DJ$121*100)</f>
        <v>0</v>
      </c>
      <c r="DL124" s="62"/>
      <c r="DM124" s="61">
        <f>IF(DL124=0,0,DL124/DL$121*100)</f>
        <v>0</v>
      </c>
      <c r="DN124" s="62"/>
      <c r="DO124" s="61">
        <f>IF(DN124=0,0,DN124/DN$121*100)</f>
        <v>0</v>
      </c>
      <c r="DP124" s="62"/>
      <c r="DQ124" s="61">
        <f>IF(DP124=0,0,DP124/DP$121*100)</f>
        <v>0</v>
      </c>
      <c r="DR124" s="62"/>
      <c r="DS124" s="61">
        <f>IF(DR124=0,0,DR124/DR$121*100)</f>
        <v>0</v>
      </c>
      <c r="DT124" s="62"/>
      <c r="DU124" s="61">
        <f>IF(DT124=0,0,DT124/DT$121*100)</f>
        <v>0</v>
      </c>
      <c r="DV124" s="62"/>
      <c r="DW124" s="61">
        <f>IF(DV124=0,0,DV124/DV$121*100)</f>
        <v>0</v>
      </c>
      <c r="DX124" s="62"/>
      <c r="DY124" s="61">
        <f>IF(DX124=0,0,DX124/DX$121*100)</f>
        <v>0</v>
      </c>
      <c r="DZ124" s="62"/>
      <c r="EA124" s="61">
        <f>IF(DZ124=0,0,DZ124/DZ$121*100)</f>
        <v>0</v>
      </c>
      <c r="EB124" s="62">
        <f>DZ124</f>
        <v>0</v>
      </c>
      <c r="EC124" s="61">
        <f>IF(EB124=0,0,EB124/EB$121*100)</f>
        <v>0</v>
      </c>
      <c r="ED124" s="252"/>
      <c r="EE124" s="8"/>
      <c r="EF124" s="4"/>
      <c r="EG124" s="7"/>
      <c r="EH124" s="4"/>
      <c r="EI124" s="22"/>
      <c r="EJ124" s="282"/>
      <c r="EK124" s="128">
        <f t="shared" si="1558"/>
        <v>0</v>
      </c>
      <c r="EL124" s="128">
        <f t="shared" si="1559"/>
        <v>0</v>
      </c>
      <c r="EM124" s="62"/>
      <c r="EN124" s="61">
        <f>IF(EM124=0,0,EM124/EM$121*100)</f>
        <v>0</v>
      </c>
      <c r="EO124" s="62"/>
      <c r="EP124" s="61">
        <f>IF(EO124=0,0,EO124/EO$121*100)</f>
        <v>0</v>
      </c>
      <c r="EQ124" s="62"/>
      <c r="ER124" s="61">
        <f>IF(EQ124=0,0,EQ124/EQ$121*100)</f>
        <v>0</v>
      </c>
      <c r="ES124" s="62"/>
      <c r="ET124" s="61">
        <f>IF(ES124=0,0,ES124/ES$121*100)</f>
        <v>0</v>
      </c>
      <c r="EU124" s="62"/>
      <c r="EV124" s="61">
        <f>IF(EU124=0,0,EU124/EU$121*100)</f>
        <v>0</v>
      </c>
      <c r="EW124" s="62"/>
      <c r="EX124" s="61">
        <f>IF(EW124=0,0,EW124/EW$121*100)</f>
        <v>0</v>
      </c>
      <c r="EY124" s="62"/>
      <c r="EZ124" s="61">
        <f>IF(EY124=0,0,EY124/EY$121*100)</f>
        <v>0</v>
      </c>
      <c r="FA124" s="62"/>
      <c r="FB124" s="61">
        <f>IF(FA124=0,0,FA124/FA$121*100)</f>
        <v>0</v>
      </c>
      <c r="FC124" s="62"/>
      <c r="FD124" s="61">
        <f>IF(FC124=0,0,FC124/FC$121*100)</f>
        <v>0</v>
      </c>
      <c r="FE124" s="62"/>
      <c r="FF124" s="61">
        <f>IF(FE124=0,0,FE124/FE$121*100)</f>
        <v>0</v>
      </c>
      <c r="FG124" s="62"/>
      <c r="FH124" s="61">
        <f>IF(FG124=0,0,FG124/FG$121*100)</f>
        <v>0</v>
      </c>
      <c r="FI124" s="62"/>
      <c r="FJ124" s="61">
        <f>IF(FI124=0,0,FI124/FI$121*100)</f>
        <v>0</v>
      </c>
      <c r="FK124" s="62">
        <f>FI124</f>
        <v>0</v>
      </c>
      <c r="FL124" s="61">
        <f>IF(FK124=0,0,FK124/FK$121*100)</f>
        <v>0</v>
      </c>
      <c r="FM124" s="252"/>
      <c r="FN124" s="8"/>
      <c r="FO124" s="4"/>
      <c r="FP124" s="7"/>
      <c r="FQ124" s="4"/>
      <c r="FR124" s="22"/>
      <c r="FS124" s="282"/>
    </row>
    <row r="125" spans="1:175" hidden="1" outlineLevel="1" x14ac:dyDescent="0.2">
      <c r="A125" s="384"/>
      <c r="B125" s="388"/>
      <c r="C125" s="62"/>
      <c r="D125" s="61">
        <f>IF(C125=0,0,C125/C$121*100)</f>
        <v>0</v>
      </c>
      <c r="E125" s="62"/>
      <c r="F125" s="61">
        <f>IF(E125=0,0,E125/E$121*100)</f>
        <v>0</v>
      </c>
      <c r="G125" s="62"/>
      <c r="H125" s="61">
        <f>IF(G125=0,0,G125/G$121*100)</f>
        <v>0</v>
      </c>
      <c r="I125" s="62"/>
      <c r="J125" s="61">
        <f>IF(I125=0,0,I125/I$121*100)</f>
        <v>0</v>
      </c>
      <c r="K125" s="62"/>
      <c r="L125" s="61">
        <f>IF(K125=0,0,K125/K$121*100)</f>
        <v>0</v>
      </c>
      <c r="M125" s="62"/>
      <c r="N125" s="61">
        <f>IF(M125=0,0,M125/M$121*100)</f>
        <v>0</v>
      </c>
      <c r="O125" s="62"/>
      <c r="P125" s="61">
        <f>IF(O125=0,0,O125/O$121*100)</f>
        <v>0</v>
      </c>
      <c r="Q125" s="62"/>
      <c r="R125" s="61">
        <f>IF(Q125=0,0,Q125/Q$121*100)</f>
        <v>0</v>
      </c>
      <c r="S125" s="62"/>
      <c r="T125" s="61">
        <f>IF(S125=0,0,S125/S$121*100)</f>
        <v>0</v>
      </c>
      <c r="U125" s="62"/>
      <c r="V125" s="61">
        <f>IF(U125=0,0,U125/U$121*100)</f>
        <v>0</v>
      </c>
      <c r="W125" s="62"/>
      <c r="X125" s="61">
        <f>IF(W125=0,0,W125/W$121*100)</f>
        <v>0</v>
      </c>
      <c r="Y125" s="62"/>
      <c r="Z125" s="61">
        <f>IF(Y125=0,0,Y125/Y$121*100)</f>
        <v>0</v>
      </c>
      <c r="AA125" s="62">
        <f>Y125</f>
        <v>0</v>
      </c>
      <c r="AB125" s="61">
        <f>IF(AA125=0,0,AA125/AA$121*100)</f>
        <v>0</v>
      </c>
      <c r="AC125" s="252"/>
      <c r="AD125" s="8"/>
      <c r="AE125" s="4"/>
      <c r="AF125" s="7"/>
      <c r="AG125" s="4"/>
      <c r="AH125" s="22"/>
      <c r="AI125" s="282"/>
      <c r="AJ125" s="128">
        <f t="shared" si="1552"/>
        <v>0</v>
      </c>
      <c r="AK125" s="128">
        <f t="shared" si="1553"/>
        <v>0</v>
      </c>
      <c r="AL125" s="62"/>
      <c r="AM125" s="61">
        <f>IF(AL125=0,0,AL125/AL$121*100)</f>
        <v>0</v>
      </c>
      <c r="AN125" s="62"/>
      <c r="AO125" s="61">
        <f>IF(AN125=0,0,AN125/AN$121*100)</f>
        <v>0</v>
      </c>
      <c r="AP125" s="62"/>
      <c r="AQ125" s="61">
        <f>IF(AP125=0,0,AP125/AP$121*100)</f>
        <v>0</v>
      </c>
      <c r="AR125" s="62"/>
      <c r="AS125" s="61">
        <f>IF(AR125=0,0,AR125/AR$121*100)</f>
        <v>0</v>
      </c>
      <c r="AT125" s="62"/>
      <c r="AU125" s="61">
        <f>IF(AT125=0,0,AT125/AT$121*100)</f>
        <v>0</v>
      </c>
      <c r="AV125" s="62"/>
      <c r="AW125" s="61">
        <f>IF(AV125=0,0,AV125/AV$121*100)</f>
        <v>0</v>
      </c>
      <c r="AX125" s="62"/>
      <c r="AY125" s="61">
        <f>IF(AX125=0,0,AX125/AX$121*100)</f>
        <v>0</v>
      </c>
      <c r="AZ125" s="62"/>
      <c r="BA125" s="61">
        <f>IF(AZ125=0,0,AZ125/AZ$121*100)</f>
        <v>0</v>
      </c>
      <c r="BB125" s="62"/>
      <c r="BC125" s="61">
        <f>IF(BB125=0,0,BB125/BB$121*100)</f>
        <v>0</v>
      </c>
      <c r="BD125" s="62"/>
      <c r="BE125" s="61">
        <f>IF(BD125=0,0,BD125/BD$121*100)</f>
        <v>0</v>
      </c>
      <c r="BF125" s="62"/>
      <c r="BG125" s="61">
        <f>IF(BF125=0,0,BF125/BF$121*100)</f>
        <v>0</v>
      </c>
      <c r="BH125" s="62"/>
      <c r="BI125" s="61">
        <f>IF(BH125=0,0,BH125/BH$121*100)</f>
        <v>0</v>
      </c>
      <c r="BJ125" s="62">
        <f>BH125</f>
        <v>0</v>
      </c>
      <c r="BK125" s="61">
        <f>IF(BJ125=0,0,BJ125/BJ$121*100)</f>
        <v>0</v>
      </c>
      <c r="BL125" s="252"/>
      <c r="BM125" s="8"/>
      <c r="BN125" s="4"/>
      <c r="BO125" s="7"/>
      <c r="BP125" s="4"/>
      <c r="BQ125" s="22"/>
      <c r="BR125" s="282"/>
      <c r="BS125" s="128">
        <f t="shared" si="1554"/>
        <v>0</v>
      </c>
      <c r="BT125" s="128">
        <f t="shared" si="1555"/>
        <v>0</v>
      </c>
      <c r="BU125" s="62"/>
      <c r="BV125" s="61">
        <f>IF(BU125=0,0,BU125/BU$121*100)</f>
        <v>0</v>
      </c>
      <c r="BW125" s="62"/>
      <c r="BX125" s="61">
        <f>IF(BW125=0,0,BW125/BW$121*100)</f>
        <v>0</v>
      </c>
      <c r="BY125" s="62"/>
      <c r="BZ125" s="61">
        <f>IF(BY125=0,0,BY125/BY$121*100)</f>
        <v>0</v>
      </c>
      <c r="CA125" s="62"/>
      <c r="CB125" s="61">
        <f>IF(CA125=0,0,CA125/CA$121*100)</f>
        <v>0</v>
      </c>
      <c r="CC125" s="62"/>
      <c r="CD125" s="61">
        <f>IF(CC125=0,0,CC125/CC$121*100)</f>
        <v>0</v>
      </c>
      <c r="CE125" s="62"/>
      <c r="CF125" s="61">
        <f>IF(CE125=0,0,CE125/CE$121*100)</f>
        <v>0</v>
      </c>
      <c r="CG125" s="62"/>
      <c r="CH125" s="61">
        <f>IF(CG125=0,0,CG125/CG$121*100)</f>
        <v>0</v>
      </c>
      <c r="CI125" s="62"/>
      <c r="CJ125" s="61">
        <f>IF(CI125=0,0,CI125/CI$121*100)</f>
        <v>0</v>
      </c>
      <c r="CK125" s="62"/>
      <c r="CL125" s="61">
        <f>IF(CK125=0,0,CK125/CK$121*100)</f>
        <v>0</v>
      </c>
      <c r="CM125" s="62"/>
      <c r="CN125" s="61">
        <f>IF(CM125=0,0,CM125/CM$121*100)</f>
        <v>0</v>
      </c>
      <c r="CO125" s="62"/>
      <c r="CP125" s="61">
        <f>IF(CO125=0,0,CO125/CO$121*100)</f>
        <v>0</v>
      </c>
      <c r="CQ125" s="62"/>
      <c r="CR125" s="61">
        <f>IF(CQ125=0,0,CQ125/CQ$121*100)</f>
        <v>0</v>
      </c>
      <c r="CS125" s="62">
        <f>CQ125</f>
        <v>0</v>
      </c>
      <c r="CT125" s="61">
        <f>IF(CS125=0,0,CS125/CS$121*100)</f>
        <v>0</v>
      </c>
      <c r="CU125" s="252"/>
      <c r="CV125" s="8"/>
      <c r="CW125" s="4"/>
      <c r="CX125" s="7"/>
      <c r="CY125" s="4"/>
      <c r="CZ125" s="22"/>
      <c r="DA125" s="282"/>
      <c r="DB125" s="128">
        <f t="shared" si="1556"/>
        <v>0</v>
      </c>
      <c r="DC125" s="128">
        <f t="shared" si="1557"/>
        <v>0</v>
      </c>
      <c r="DD125" s="62"/>
      <c r="DE125" s="61">
        <f>IF(DD125=0,0,DD125/DD$121*100)</f>
        <v>0</v>
      </c>
      <c r="DF125" s="62"/>
      <c r="DG125" s="61">
        <f>IF(DF125=0,0,DF125/DF$121*100)</f>
        <v>0</v>
      </c>
      <c r="DH125" s="62"/>
      <c r="DI125" s="61">
        <f>IF(DH125=0,0,DH125/DH$121*100)</f>
        <v>0</v>
      </c>
      <c r="DJ125" s="62"/>
      <c r="DK125" s="61">
        <f>IF(DJ125=0,0,DJ125/DJ$121*100)</f>
        <v>0</v>
      </c>
      <c r="DL125" s="62"/>
      <c r="DM125" s="61">
        <f>IF(DL125=0,0,DL125/DL$121*100)</f>
        <v>0</v>
      </c>
      <c r="DN125" s="62"/>
      <c r="DO125" s="61">
        <f>IF(DN125=0,0,DN125/DN$121*100)</f>
        <v>0</v>
      </c>
      <c r="DP125" s="62"/>
      <c r="DQ125" s="61">
        <f>IF(DP125=0,0,DP125/DP$121*100)</f>
        <v>0</v>
      </c>
      <c r="DR125" s="62"/>
      <c r="DS125" s="61">
        <f>IF(DR125=0,0,DR125/DR$121*100)</f>
        <v>0</v>
      </c>
      <c r="DT125" s="62"/>
      <c r="DU125" s="61">
        <f>IF(DT125=0,0,DT125/DT$121*100)</f>
        <v>0</v>
      </c>
      <c r="DV125" s="62"/>
      <c r="DW125" s="61">
        <f>IF(DV125=0,0,DV125/DV$121*100)</f>
        <v>0</v>
      </c>
      <c r="DX125" s="62"/>
      <c r="DY125" s="61">
        <f>IF(DX125=0,0,DX125/DX$121*100)</f>
        <v>0</v>
      </c>
      <c r="DZ125" s="62"/>
      <c r="EA125" s="61">
        <f>IF(DZ125=0,0,DZ125/DZ$121*100)</f>
        <v>0</v>
      </c>
      <c r="EB125" s="62">
        <f>DZ125</f>
        <v>0</v>
      </c>
      <c r="EC125" s="61">
        <f>IF(EB125=0,0,EB125/EB$121*100)</f>
        <v>0</v>
      </c>
      <c r="ED125" s="252"/>
      <c r="EE125" s="8"/>
      <c r="EF125" s="4"/>
      <c r="EG125" s="7"/>
      <c r="EH125" s="4"/>
      <c r="EI125" s="22"/>
      <c r="EJ125" s="282"/>
      <c r="EK125" s="128">
        <f t="shared" si="1558"/>
        <v>0</v>
      </c>
      <c r="EL125" s="128">
        <f t="shared" si="1559"/>
        <v>0</v>
      </c>
      <c r="EM125" s="62"/>
      <c r="EN125" s="61">
        <f>IF(EM125=0,0,EM125/EM$121*100)</f>
        <v>0</v>
      </c>
      <c r="EO125" s="62"/>
      <c r="EP125" s="61">
        <f>IF(EO125=0,0,EO125/EO$121*100)</f>
        <v>0</v>
      </c>
      <c r="EQ125" s="62"/>
      <c r="ER125" s="61">
        <f>IF(EQ125=0,0,EQ125/EQ$121*100)</f>
        <v>0</v>
      </c>
      <c r="ES125" s="62"/>
      <c r="ET125" s="61">
        <f>IF(ES125=0,0,ES125/ES$121*100)</f>
        <v>0</v>
      </c>
      <c r="EU125" s="62"/>
      <c r="EV125" s="61">
        <f>IF(EU125=0,0,EU125/EU$121*100)</f>
        <v>0</v>
      </c>
      <c r="EW125" s="62"/>
      <c r="EX125" s="61">
        <f>IF(EW125=0,0,EW125/EW$121*100)</f>
        <v>0</v>
      </c>
      <c r="EY125" s="62"/>
      <c r="EZ125" s="61">
        <f>IF(EY125=0,0,EY125/EY$121*100)</f>
        <v>0</v>
      </c>
      <c r="FA125" s="62"/>
      <c r="FB125" s="61">
        <f>IF(FA125=0,0,FA125/FA$121*100)</f>
        <v>0</v>
      </c>
      <c r="FC125" s="62"/>
      <c r="FD125" s="61">
        <f>IF(FC125=0,0,FC125/FC$121*100)</f>
        <v>0</v>
      </c>
      <c r="FE125" s="62"/>
      <c r="FF125" s="61">
        <f>IF(FE125=0,0,FE125/FE$121*100)</f>
        <v>0</v>
      </c>
      <c r="FG125" s="62"/>
      <c r="FH125" s="61">
        <f>IF(FG125=0,0,FG125/FG$121*100)</f>
        <v>0</v>
      </c>
      <c r="FI125" s="62"/>
      <c r="FJ125" s="61">
        <f>IF(FI125=0,0,FI125/FI$121*100)</f>
        <v>0</v>
      </c>
      <c r="FK125" s="62">
        <f>FI125</f>
        <v>0</v>
      </c>
      <c r="FL125" s="61">
        <f>IF(FK125=0,0,FK125/FK$121*100)</f>
        <v>0</v>
      </c>
      <c r="FM125" s="252"/>
      <c r="FN125" s="8"/>
      <c r="FO125" s="4"/>
      <c r="FP125" s="7"/>
      <c r="FQ125" s="4"/>
      <c r="FR125" s="22"/>
      <c r="FS125" s="282"/>
    </row>
    <row r="126" spans="1:175" hidden="1" outlineLevel="1" x14ac:dyDescent="0.2">
      <c r="A126" s="412" t="s">
        <v>490</v>
      </c>
      <c r="B126" s="412" t="s">
        <v>491</v>
      </c>
      <c r="C126" s="413">
        <f>-(C24+C37)/365*12*Stammdaten!$B$18</f>
        <v>0</v>
      </c>
      <c r="D126" s="414">
        <f>IF(C126=0,0,C126/C$121*100)</f>
        <v>0</v>
      </c>
      <c r="E126" s="413">
        <f>-(E24+E37)/365*12*Stammdaten!$B$18</f>
        <v>0</v>
      </c>
      <c r="F126" s="414">
        <f t="shared" ref="F126" si="1560">IF(E126=0,0,E126/E$121*100)</f>
        <v>0</v>
      </c>
      <c r="G126" s="413">
        <f>-(G24+G37)/365*12*Stammdaten!$B$18</f>
        <v>0</v>
      </c>
      <c r="H126" s="414">
        <f t="shared" ref="H126" si="1561">IF(G126=0,0,G126/G$121*100)</f>
        <v>0</v>
      </c>
      <c r="I126" s="413">
        <f>-(I24+I37)/365*12*Stammdaten!$B$18</f>
        <v>0</v>
      </c>
      <c r="J126" s="414">
        <f t="shared" ref="J126" si="1562">IF(I126=0,0,I126/I$121*100)</f>
        <v>0</v>
      </c>
      <c r="K126" s="413">
        <f>-(K24+K37)/365*12*Stammdaten!$B$18</f>
        <v>0</v>
      </c>
      <c r="L126" s="414">
        <f t="shared" ref="L126" si="1563">IF(K126=0,0,K126/K$121*100)</f>
        <v>0</v>
      </c>
      <c r="M126" s="413">
        <f>-(M24+M37)/365*12*Stammdaten!$B$18</f>
        <v>0</v>
      </c>
      <c r="N126" s="414">
        <f t="shared" ref="N126" si="1564">IF(M126=0,0,M126/M$121*100)</f>
        <v>0</v>
      </c>
      <c r="O126" s="413">
        <f>-(O24+O37)/365*12*Stammdaten!$B$18</f>
        <v>0</v>
      </c>
      <c r="P126" s="414">
        <f t="shared" ref="P126" si="1565">IF(O126=0,0,O126/O$121*100)</f>
        <v>0</v>
      </c>
      <c r="Q126" s="413">
        <f>-(Q24+Q37)/365*12*Stammdaten!$B$18</f>
        <v>0</v>
      </c>
      <c r="R126" s="414">
        <f t="shared" ref="R126" si="1566">IF(Q126=0,0,Q126/Q$121*100)</f>
        <v>0</v>
      </c>
      <c r="S126" s="413">
        <f>-(S24+S37)/365*12*Stammdaten!$B$18</f>
        <v>0</v>
      </c>
      <c r="T126" s="414">
        <f t="shared" ref="T126" si="1567">IF(S126=0,0,S126/S$121*100)</f>
        <v>0</v>
      </c>
      <c r="U126" s="413">
        <f>-(U24+U37)/365*12*Stammdaten!$B$18</f>
        <v>0</v>
      </c>
      <c r="V126" s="414">
        <f t="shared" ref="V126" si="1568">IF(U126=0,0,U126/U$121*100)</f>
        <v>0</v>
      </c>
      <c r="W126" s="413">
        <f>-(W24+W37)/365*12*Stammdaten!$B$18</f>
        <v>0</v>
      </c>
      <c r="X126" s="414">
        <f t="shared" ref="X126" si="1569">IF(W126=0,0,W126/W$121*100)</f>
        <v>0</v>
      </c>
      <c r="Y126" s="413">
        <f>-(Y24+Y37)/365*12*Stammdaten!$B$18</f>
        <v>0</v>
      </c>
      <c r="Z126" s="414">
        <f t="shared" ref="Z126" si="1570">IF(Y126=0,0,Y126/Y$121*100)</f>
        <v>0</v>
      </c>
      <c r="AA126" s="415">
        <f>Y126</f>
        <v>0</v>
      </c>
      <c r="AB126" s="414">
        <f>IF(AA126=0,0,AA126/AA$121*100)</f>
        <v>0</v>
      </c>
      <c r="AC126" s="253"/>
      <c r="AD126" s="13"/>
      <c r="AE126" s="14"/>
      <c r="AF126" s="9"/>
      <c r="AG126" s="14"/>
      <c r="AH126" s="22"/>
      <c r="AI126" s="282"/>
      <c r="AJ126" s="412" t="str">
        <f t="shared" si="1552"/>
        <v>inventories acc. DIO</v>
      </c>
      <c r="AK126" s="413" t="str">
        <f t="shared" si="1553"/>
        <v>Lagerbestände gemäß DIO</v>
      </c>
      <c r="AL126" s="414">
        <f>-(AL24+AL37)/365*12*Stammdaten!$C$18</f>
        <v>0</v>
      </c>
      <c r="AM126" s="413">
        <f>IF(AL126=0,0,AL126/AL$121*100)</f>
        <v>0</v>
      </c>
      <c r="AN126" s="414">
        <f>-(AN24+AN37)/365*12*Stammdaten!$C$18</f>
        <v>0</v>
      </c>
      <c r="AO126" s="413">
        <f t="shared" ref="AO126" si="1571">IF(AN126=0,0,AN126/AN$121*100)</f>
        <v>0</v>
      </c>
      <c r="AP126" s="414">
        <f>-(AP24+AP37)/365*12*Stammdaten!$C$18</f>
        <v>0</v>
      </c>
      <c r="AQ126" s="413">
        <f t="shared" ref="AQ126" si="1572">IF(AP126=0,0,AP126/AP$121*100)</f>
        <v>0</v>
      </c>
      <c r="AR126" s="414">
        <f>-(AR24+AR37)/365*12*Stammdaten!$C$18</f>
        <v>0</v>
      </c>
      <c r="AS126" s="413">
        <f t="shared" ref="AS126" si="1573">IF(AR126=0,0,AR126/AR$121*100)</f>
        <v>0</v>
      </c>
      <c r="AT126" s="414">
        <f>-(AT24+AT37)/365*12*Stammdaten!$C$18</f>
        <v>0</v>
      </c>
      <c r="AU126" s="413">
        <f t="shared" ref="AU126" si="1574">IF(AT126=0,0,AT126/AT$121*100)</f>
        <v>0</v>
      </c>
      <c r="AV126" s="414">
        <f>-(AV24+AV37)/365*12*Stammdaten!$C$18</f>
        <v>0</v>
      </c>
      <c r="AW126" s="413">
        <f t="shared" ref="AW126" si="1575">IF(AV126=0,0,AV126/AV$121*100)</f>
        <v>0</v>
      </c>
      <c r="AX126" s="414">
        <f>-(AX24+AX37)/365*12*Stammdaten!$C$18</f>
        <v>0</v>
      </c>
      <c r="AY126" s="413">
        <f t="shared" ref="AY126" si="1576">IF(AX126=0,0,AX126/AX$121*100)</f>
        <v>0</v>
      </c>
      <c r="AZ126" s="414">
        <f>-(AZ24+AZ37)/365*12*Stammdaten!$C$18</f>
        <v>0</v>
      </c>
      <c r="BA126" s="413">
        <f t="shared" ref="BA126" si="1577">IF(AZ126=0,0,AZ126/AZ$121*100)</f>
        <v>0</v>
      </c>
      <c r="BB126" s="414">
        <f>-(BB24+BB37)/365*12*Stammdaten!$C$18</f>
        <v>0</v>
      </c>
      <c r="BC126" s="413">
        <f t="shared" ref="BC126" si="1578">IF(BB126=0,0,BB126/BB$121*100)</f>
        <v>0</v>
      </c>
      <c r="BD126" s="414">
        <f>-(BD24+BD37)/365*12*Stammdaten!$C$18</f>
        <v>0</v>
      </c>
      <c r="BE126" s="413">
        <f t="shared" ref="BE126" si="1579">IF(BD126=0,0,BD126/BD$121*100)</f>
        <v>0</v>
      </c>
      <c r="BF126" s="414">
        <f>-(BF24+BF37)/365*12*Stammdaten!$C$18</f>
        <v>0</v>
      </c>
      <c r="BG126" s="413">
        <f t="shared" ref="BG126" si="1580">IF(BF126=0,0,BF126/BF$121*100)</f>
        <v>0</v>
      </c>
      <c r="BH126" s="414">
        <f>-(BH24+BH37)/365*12*Stammdaten!$C$18</f>
        <v>0</v>
      </c>
      <c r="BI126" s="415">
        <f t="shared" ref="BI126" si="1581">IF(BH126=0,0,BH126/BH$121*100)</f>
        <v>0</v>
      </c>
      <c r="BJ126" s="414">
        <f>BH126</f>
        <v>0</v>
      </c>
      <c r="BK126" s="61">
        <f>IF(BJ126=0,0,BJ126/BJ$121*100)</f>
        <v>0</v>
      </c>
      <c r="BL126" s="253"/>
      <c r="BM126" s="13"/>
      <c r="BN126" s="14"/>
      <c r="BO126" s="9"/>
      <c r="BP126" s="14"/>
      <c r="BQ126" s="22"/>
      <c r="BR126" s="282"/>
      <c r="BS126" s="412" t="str">
        <f t="shared" si="1554"/>
        <v>inventories acc. DIO</v>
      </c>
      <c r="BT126" s="413" t="str">
        <f t="shared" si="1555"/>
        <v>Lagerbestände gemäß DIO</v>
      </c>
      <c r="BU126" s="414">
        <f>-(BU24+BU37)/365*12*Stammdaten!$D$18</f>
        <v>0</v>
      </c>
      <c r="BV126" s="413">
        <f>IF(BU126=0,0,BU126/BU$121*100)</f>
        <v>0</v>
      </c>
      <c r="BW126" s="414">
        <f>-(BW24+BW37)/365*12*Stammdaten!$D$18</f>
        <v>0</v>
      </c>
      <c r="BX126" s="413">
        <f t="shared" ref="BX126" si="1582">IF(BW126=0,0,BW126/BW$121*100)</f>
        <v>0</v>
      </c>
      <c r="BY126" s="414">
        <f>-(BY24+BY37)/365*12*Stammdaten!$D$18</f>
        <v>0</v>
      </c>
      <c r="BZ126" s="413">
        <f t="shared" ref="BZ126" si="1583">IF(BY126=0,0,BY126/BY$121*100)</f>
        <v>0</v>
      </c>
      <c r="CA126" s="414">
        <f>-(CA24+CA37)/365*12*Stammdaten!$D$18</f>
        <v>0</v>
      </c>
      <c r="CB126" s="413">
        <f t="shared" ref="CB126" si="1584">IF(CA126=0,0,CA126/CA$121*100)</f>
        <v>0</v>
      </c>
      <c r="CC126" s="414">
        <f>-(CC24+CC37)/365*12*Stammdaten!$D$18</f>
        <v>0</v>
      </c>
      <c r="CD126" s="413">
        <f t="shared" ref="CD126" si="1585">IF(CC126=0,0,CC126/CC$121*100)</f>
        <v>0</v>
      </c>
      <c r="CE126" s="414">
        <f>-(CE24+CE37)/365*12*Stammdaten!$D$18</f>
        <v>0</v>
      </c>
      <c r="CF126" s="413">
        <f t="shared" ref="CF126" si="1586">IF(CE126=0,0,CE126/CE$121*100)</f>
        <v>0</v>
      </c>
      <c r="CG126" s="414">
        <f>-(CG24+CG37)/365*12*Stammdaten!$D$18</f>
        <v>0</v>
      </c>
      <c r="CH126" s="413">
        <f t="shared" ref="CH126" si="1587">IF(CG126=0,0,CG126/CG$121*100)</f>
        <v>0</v>
      </c>
      <c r="CI126" s="414">
        <f>-(CI24+CI37)/365*12*Stammdaten!$D$18</f>
        <v>0</v>
      </c>
      <c r="CJ126" s="413">
        <f t="shared" ref="CJ126" si="1588">IF(CI126=0,0,CI126/CI$121*100)</f>
        <v>0</v>
      </c>
      <c r="CK126" s="414">
        <f>-(CK24+CK37)/365*12*Stammdaten!$D$18</f>
        <v>0</v>
      </c>
      <c r="CL126" s="413">
        <f t="shared" ref="CL126" si="1589">IF(CK126=0,0,CK126/CK$121*100)</f>
        <v>0</v>
      </c>
      <c r="CM126" s="414">
        <f>-(CM24+CM37)/365*12*Stammdaten!$D$18</f>
        <v>0</v>
      </c>
      <c r="CN126" s="413">
        <f t="shared" ref="CN126" si="1590">IF(CM126=0,0,CM126/CM$121*100)</f>
        <v>0</v>
      </c>
      <c r="CO126" s="414">
        <f>-(CO24+CO37)/365*12*Stammdaten!$D$18</f>
        <v>0</v>
      </c>
      <c r="CP126" s="413">
        <f t="shared" ref="CP126" si="1591">IF(CO126=0,0,CO126/CO$121*100)</f>
        <v>0</v>
      </c>
      <c r="CQ126" s="414">
        <f>-(CQ24+CQ37)/365*12*Stammdaten!$D$18</f>
        <v>0</v>
      </c>
      <c r="CR126" s="415">
        <f t="shared" ref="CR126" si="1592">IF(CQ126=0,0,CQ126/CQ$121*100)</f>
        <v>0</v>
      </c>
      <c r="CS126" s="414">
        <f>CQ126</f>
        <v>0</v>
      </c>
      <c r="CT126" s="61">
        <f>IF(CS126=0,0,CS126/CS$121*100)</f>
        <v>0</v>
      </c>
      <c r="CU126" s="253"/>
      <c r="CV126" s="13"/>
      <c r="CW126" s="14"/>
      <c r="CX126" s="9"/>
      <c r="CY126" s="14"/>
      <c r="CZ126" s="22"/>
      <c r="DA126" s="282"/>
      <c r="DB126" s="412" t="str">
        <f t="shared" si="1556"/>
        <v>inventories acc. DIO</v>
      </c>
      <c r="DC126" s="413" t="str">
        <f t="shared" si="1557"/>
        <v>Lagerbestände gemäß DIO</v>
      </c>
      <c r="DD126" s="414">
        <f>-(DD24+DD37)/365*12*Stammdaten!$E$18</f>
        <v>0</v>
      </c>
      <c r="DE126" s="413">
        <f>IF(DD126=0,0,DD126/DD$121*100)</f>
        <v>0</v>
      </c>
      <c r="DF126" s="414">
        <f>-(DF24+DF37)/365*12*Stammdaten!$E$18</f>
        <v>0</v>
      </c>
      <c r="DG126" s="413">
        <f t="shared" ref="DG126" si="1593">IF(DF126=0,0,DF126/DF$121*100)</f>
        <v>0</v>
      </c>
      <c r="DH126" s="414">
        <f>-(DH24+DH37)/365*12*Stammdaten!$E$18</f>
        <v>0</v>
      </c>
      <c r="DI126" s="413">
        <f t="shared" ref="DI126" si="1594">IF(DH126=0,0,DH126/DH$121*100)</f>
        <v>0</v>
      </c>
      <c r="DJ126" s="414">
        <f>-(DJ24+DJ37)/365*12*Stammdaten!$E$18</f>
        <v>0</v>
      </c>
      <c r="DK126" s="413">
        <f t="shared" ref="DK126" si="1595">IF(DJ126=0,0,DJ126/DJ$121*100)</f>
        <v>0</v>
      </c>
      <c r="DL126" s="414">
        <f>-(DL24+DL37)/365*12*Stammdaten!$E$18</f>
        <v>0</v>
      </c>
      <c r="DM126" s="413">
        <f t="shared" ref="DM126" si="1596">IF(DL126=0,0,DL126/DL$121*100)</f>
        <v>0</v>
      </c>
      <c r="DN126" s="414">
        <f>-(DN24+DN37)/365*12*Stammdaten!$E$18</f>
        <v>0</v>
      </c>
      <c r="DO126" s="413">
        <f t="shared" ref="DO126" si="1597">IF(DN126=0,0,DN126/DN$121*100)</f>
        <v>0</v>
      </c>
      <c r="DP126" s="414">
        <f>-(DP24+DP37)/365*12*Stammdaten!$E$18</f>
        <v>0</v>
      </c>
      <c r="DQ126" s="413">
        <f t="shared" ref="DQ126" si="1598">IF(DP126=0,0,DP126/DP$121*100)</f>
        <v>0</v>
      </c>
      <c r="DR126" s="414">
        <f>-(DR24+DR37)/365*12*Stammdaten!$E$18</f>
        <v>0</v>
      </c>
      <c r="DS126" s="413">
        <f t="shared" ref="DS126" si="1599">IF(DR126=0,0,DR126/DR$121*100)</f>
        <v>0</v>
      </c>
      <c r="DT126" s="414">
        <f>-(DT24+DT37)/365*12*Stammdaten!$E$18</f>
        <v>0</v>
      </c>
      <c r="DU126" s="413">
        <f t="shared" ref="DU126" si="1600">IF(DT126=0,0,DT126/DT$121*100)</f>
        <v>0</v>
      </c>
      <c r="DV126" s="414">
        <f>-(DV24+DV37)/365*12*Stammdaten!$E$18</f>
        <v>0</v>
      </c>
      <c r="DW126" s="413">
        <f t="shared" ref="DW126" si="1601">IF(DV126=0,0,DV126/DV$121*100)</f>
        <v>0</v>
      </c>
      <c r="DX126" s="414">
        <f>-(DX24+DX37)/365*12*Stammdaten!$E$18</f>
        <v>0</v>
      </c>
      <c r="DY126" s="413">
        <f t="shared" ref="DY126" si="1602">IF(DX126=0,0,DX126/DX$121*100)</f>
        <v>0</v>
      </c>
      <c r="DZ126" s="414">
        <f>-(DZ24+DZ37)/365*12*Stammdaten!$E$18</f>
        <v>0</v>
      </c>
      <c r="EA126" s="415">
        <f t="shared" ref="EA126" si="1603">IF(DZ126=0,0,DZ126/DZ$121*100)</f>
        <v>0</v>
      </c>
      <c r="EB126" s="414">
        <f>DZ126</f>
        <v>0</v>
      </c>
      <c r="EC126" s="61">
        <f>IF(EB126=0,0,EB126/EB$121*100)</f>
        <v>0</v>
      </c>
      <c r="ED126" s="253"/>
      <c r="EE126" s="13"/>
      <c r="EF126" s="14"/>
      <c r="EG126" s="9"/>
      <c r="EH126" s="14"/>
      <c r="EI126" s="22"/>
      <c r="EJ126" s="282"/>
      <c r="EK126" s="412" t="str">
        <f t="shared" si="1558"/>
        <v>inventories acc. DIO</v>
      </c>
      <c r="EL126" s="413" t="str">
        <f t="shared" si="1559"/>
        <v>Lagerbestände gemäß DIO</v>
      </c>
      <c r="EM126" s="414">
        <f>-(EM24+EM37)/365*12*Stammdaten!$F$18</f>
        <v>0</v>
      </c>
      <c r="EN126" s="413">
        <f>IF(EM126=0,0,EM126/EM$121*100)</f>
        <v>0</v>
      </c>
      <c r="EO126" s="414">
        <f>-(EO24+EO37)/365*12*Stammdaten!$F$18</f>
        <v>0</v>
      </c>
      <c r="EP126" s="413">
        <f t="shared" ref="EP126" si="1604">IF(EO126=0,0,EO126/EO$121*100)</f>
        <v>0</v>
      </c>
      <c r="EQ126" s="414">
        <f>-(EQ24+EQ37)/365*12*Stammdaten!$F$18</f>
        <v>0</v>
      </c>
      <c r="ER126" s="413">
        <f t="shared" ref="ER126" si="1605">IF(EQ126=0,0,EQ126/EQ$121*100)</f>
        <v>0</v>
      </c>
      <c r="ES126" s="414">
        <f>-(ES24+ES37)/365*12*Stammdaten!$F$18</f>
        <v>0</v>
      </c>
      <c r="ET126" s="413">
        <f t="shared" ref="ET126" si="1606">IF(ES126=0,0,ES126/ES$121*100)</f>
        <v>0</v>
      </c>
      <c r="EU126" s="414">
        <f>-(EU24+EU37)/365*12*Stammdaten!$F$18</f>
        <v>0</v>
      </c>
      <c r="EV126" s="413">
        <f t="shared" ref="EV126" si="1607">IF(EU126=0,0,EU126/EU$121*100)</f>
        <v>0</v>
      </c>
      <c r="EW126" s="414">
        <f>-(EW24+EW37)/365*12*Stammdaten!$F$18</f>
        <v>0</v>
      </c>
      <c r="EX126" s="413">
        <f t="shared" ref="EX126" si="1608">IF(EW126=0,0,EW126/EW$121*100)</f>
        <v>0</v>
      </c>
      <c r="EY126" s="414">
        <f>-(EY24+EY37)/365*12*Stammdaten!$F$18</f>
        <v>0</v>
      </c>
      <c r="EZ126" s="413">
        <f t="shared" ref="EZ126" si="1609">IF(EY126=0,0,EY126/EY$121*100)</f>
        <v>0</v>
      </c>
      <c r="FA126" s="414">
        <f>-(FA24+FA37)/365*12*Stammdaten!$F$18</f>
        <v>0</v>
      </c>
      <c r="FB126" s="413">
        <f t="shared" ref="FB126" si="1610">IF(FA126=0,0,FA126/FA$121*100)</f>
        <v>0</v>
      </c>
      <c r="FC126" s="414">
        <f>-(FC24+FC37)/365*12*Stammdaten!$F$18</f>
        <v>0</v>
      </c>
      <c r="FD126" s="413">
        <f t="shared" ref="FD126" si="1611">IF(FC126=0,0,FC126/FC$121*100)</f>
        <v>0</v>
      </c>
      <c r="FE126" s="414">
        <f>-(FE24+FE37)/365*12*Stammdaten!$F$18</f>
        <v>0</v>
      </c>
      <c r="FF126" s="413">
        <f t="shared" ref="FF126" si="1612">IF(FE126=0,0,FE126/FE$121*100)</f>
        <v>0</v>
      </c>
      <c r="FG126" s="414">
        <f>-(FG24+FG37)/365*12*Stammdaten!$F$18</f>
        <v>0</v>
      </c>
      <c r="FH126" s="413">
        <f t="shared" ref="FH126" si="1613">IF(FG126=0,0,FG126/FG$121*100)</f>
        <v>0</v>
      </c>
      <c r="FI126" s="414">
        <f>-(FI24+FI37)/365*12*Stammdaten!$F$18</f>
        <v>0</v>
      </c>
      <c r="FJ126" s="415">
        <f t="shared" ref="FJ126" si="1614">IF(FI126=0,0,FI126/FI$121*100)</f>
        <v>0</v>
      </c>
      <c r="FK126" s="414">
        <f>FI126</f>
        <v>0</v>
      </c>
      <c r="FL126" s="61">
        <f>IF(FK126=0,0,FK126/FK$121*100)</f>
        <v>0</v>
      </c>
      <c r="FM126" s="253"/>
      <c r="FN126" s="13"/>
      <c r="FO126" s="14"/>
      <c r="FP126" s="9"/>
      <c r="FQ126" s="14"/>
      <c r="FR126" s="22"/>
      <c r="FS126" s="282"/>
    </row>
    <row r="127" spans="1:175" ht="4.5" customHeight="1" x14ac:dyDescent="0.2">
      <c r="A127" s="59"/>
      <c r="B127" s="59"/>
      <c r="C127" s="62"/>
      <c r="D127" s="61"/>
      <c r="E127" s="62"/>
      <c r="F127" s="61"/>
      <c r="G127" s="62"/>
      <c r="H127" s="61"/>
      <c r="I127" s="62"/>
      <c r="J127" s="61"/>
      <c r="K127" s="62"/>
      <c r="L127" s="61"/>
      <c r="M127" s="62"/>
      <c r="N127" s="61"/>
      <c r="O127" s="62"/>
      <c r="P127" s="61"/>
      <c r="Q127" s="62"/>
      <c r="R127" s="61"/>
      <c r="S127" s="62"/>
      <c r="T127" s="61"/>
      <c r="U127" s="62"/>
      <c r="V127" s="61"/>
      <c r="W127" s="62"/>
      <c r="X127" s="61"/>
      <c r="Y127" s="62"/>
      <c r="Z127" s="61"/>
      <c r="AA127" s="62"/>
      <c r="AB127" s="61"/>
      <c r="AC127" s="252"/>
      <c r="AD127" s="8"/>
      <c r="AE127" s="4"/>
      <c r="AF127" s="7"/>
      <c r="AG127" s="4"/>
      <c r="AH127" s="22"/>
      <c r="AI127" s="282"/>
      <c r="AJ127" s="59"/>
      <c r="AK127" s="59"/>
      <c r="AL127" s="62"/>
      <c r="AM127" s="61"/>
      <c r="AN127" s="62"/>
      <c r="AO127" s="61"/>
      <c r="AP127" s="62"/>
      <c r="AQ127" s="61"/>
      <c r="AR127" s="62"/>
      <c r="AS127" s="61"/>
      <c r="AT127" s="62"/>
      <c r="AU127" s="61"/>
      <c r="AV127" s="62"/>
      <c r="AW127" s="61"/>
      <c r="AX127" s="62"/>
      <c r="AY127" s="61"/>
      <c r="AZ127" s="62"/>
      <c r="BA127" s="61"/>
      <c r="BB127" s="62"/>
      <c r="BC127" s="61"/>
      <c r="BD127" s="62"/>
      <c r="BE127" s="61"/>
      <c r="BF127" s="62"/>
      <c r="BG127" s="61"/>
      <c r="BH127" s="62"/>
      <c r="BI127" s="61"/>
      <c r="BJ127" s="62"/>
      <c r="BK127" s="61"/>
      <c r="BL127" s="252"/>
      <c r="BM127" s="8"/>
      <c r="BN127" s="4"/>
      <c r="BO127" s="7"/>
      <c r="BP127" s="4"/>
      <c r="BQ127" s="22"/>
      <c r="BR127" s="282"/>
      <c r="BS127" s="59"/>
      <c r="BT127" s="59"/>
      <c r="BU127" s="62"/>
      <c r="BV127" s="61"/>
      <c r="BW127" s="62"/>
      <c r="BX127" s="61"/>
      <c r="BY127" s="62"/>
      <c r="BZ127" s="61"/>
      <c r="CA127" s="62"/>
      <c r="CB127" s="61"/>
      <c r="CC127" s="62"/>
      <c r="CD127" s="61"/>
      <c r="CE127" s="62"/>
      <c r="CF127" s="61"/>
      <c r="CG127" s="62"/>
      <c r="CH127" s="61"/>
      <c r="CI127" s="62"/>
      <c r="CJ127" s="61"/>
      <c r="CK127" s="62"/>
      <c r="CL127" s="61"/>
      <c r="CM127" s="62"/>
      <c r="CN127" s="61"/>
      <c r="CO127" s="62"/>
      <c r="CP127" s="61"/>
      <c r="CQ127" s="62"/>
      <c r="CR127" s="61"/>
      <c r="CS127" s="62"/>
      <c r="CT127" s="61"/>
      <c r="CU127" s="252"/>
      <c r="CV127" s="8"/>
      <c r="CW127" s="4"/>
      <c r="CX127" s="7"/>
      <c r="CY127" s="4"/>
      <c r="CZ127" s="22"/>
      <c r="DA127" s="282"/>
      <c r="DB127" s="59"/>
      <c r="DC127" s="59"/>
      <c r="DD127" s="62"/>
      <c r="DE127" s="61"/>
      <c r="DF127" s="62"/>
      <c r="DG127" s="61"/>
      <c r="DH127" s="62"/>
      <c r="DI127" s="61"/>
      <c r="DJ127" s="62"/>
      <c r="DK127" s="61"/>
      <c r="DL127" s="62"/>
      <c r="DM127" s="61"/>
      <c r="DN127" s="62"/>
      <c r="DO127" s="61"/>
      <c r="DP127" s="62"/>
      <c r="DQ127" s="61"/>
      <c r="DR127" s="62"/>
      <c r="DS127" s="61"/>
      <c r="DT127" s="62"/>
      <c r="DU127" s="61"/>
      <c r="DV127" s="62"/>
      <c r="DW127" s="61"/>
      <c r="DX127" s="62"/>
      <c r="DY127" s="61"/>
      <c r="DZ127" s="62"/>
      <c r="EA127" s="61"/>
      <c r="EB127" s="62"/>
      <c r="EC127" s="61"/>
      <c r="ED127" s="252"/>
      <c r="EE127" s="8"/>
      <c r="EF127" s="4"/>
      <c r="EG127" s="7"/>
      <c r="EH127" s="4"/>
      <c r="EI127" s="22"/>
      <c r="EJ127" s="282"/>
      <c r="EK127" s="59"/>
      <c r="EL127" s="59"/>
      <c r="EM127" s="62"/>
      <c r="EN127" s="61"/>
      <c r="EO127" s="62"/>
      <c r="EP127" s="61"/>
      <c r="EQ127" s="62"/>
      <c r="ER127" s="61"/>
      <c r="ES127" s="62"/>
      <c r="ET127" s="61"/>
      <c r="EU127" s="62"/>
      <c r="EV127" s="61"/>
      <c r="EW127" s="62"/>
      <c r="EX127" s="61"/>
      <c r="EY127" s="62"/>
      <c r="EZ127" s="61"/>
      <c r="FA127" s="62"/>
      <c r="FB127" s="61"/>
      <c r="FC127" s="62"/>
      <c r="FD127" s="61"/>
      <c r="FE127" s="62"/>
      <c r="FF127" s="61"/>
      <c r="FG127" s="62"/>
      <c r="FH127" s="61"/>
      <c r="FI127" s="62"/>
      <c r="FJ127" s="61"/>
      <c r="FK127" s="62"/>
      <c r="FL127" s="61"/>
      <c r="FM127" s="252"/>
      <c r="FN127" s="8"/>
      <c r="FO127" s="4"/>
      <c r="FP127" s="7"/>
      <c r="FQ127" s="4"/>
      <c r="FR127" s="22"/>
      <c r="FS127" s="282"/>
    </row>
    <row r="128" spans="1:175" s="28" customFormat="1" collapsed="1" x14ac:dyDescent="0.2">
      <c r="A128" s="50" t="s">
        <v>67</v>
      </c>
      <c r="B128" s="50" t="s">
        <v>315</v>
      </c>
      <c r="C128" s="51">
        <f>SUM(C129:C133)</f>
        <v>0</v>
      </c>
      <c r="D128" s="52">
        <f>IF(C128=0,0,C128/C$149*100)</f>
        <v>0</v>
      </c>
      <c r="E128" s="51">
        <f>SUM(E129:E133)</f>
        <v>0</v>
      </c>
      <c r="F128" s="52">
        <f>IF(E128=0,0,E128/E$149*100)</f>
        <v>0</v>
      </c>
      <c r="G128" s="51">
        <f>SUM(G129:G133)</f>
        <v>0</v>
      </c>
      <c r="H128" s="52">
        <f>IF(G128=0,0,G128/G$149*100)</f>
        <v>0</v>
      </c>
      <c r="I128" s="51">
        <f>SUM(I129:I133)</f>
        <v>0</v>
      </c>
      <c r="J128" s="52">
        <f>IF(I128=0,0,I128/I$149*100)</f>
        <v>0</v>
      </c>
      <c r="K128" s="51">
        <f>SUM(K129:K133)</f>
        <v>0</v>
      </c>
      <c r="L128" s="52">
        <f>IF(K128=0,0,K128/K$149*100)</f>
        <v>0</v>
      </c>
      <c r="M128" s="51">
        <f>SUM(M129:M133)</f>
        <v>0</v>
      </c>
      <c r="N128" s="52">
        <f>IF(M128=0,0,M128/M$149*100)</f>
        <v>0</v>
      </c>
      <c r="O128" s="51">
        <f>SUM(O129:O133)</f>
        <v>0</v>
      </c>
      <c r="P128" s="52">
        <f>IF(O128=0,0,O128/O$149*100)</f>
        <v>0</v>
      </c>
      <c r="Q128" s="51">
        <f>SUM(Q129:Q133)</f>
        <v>0</v>
      </c>
      <c r="R128" s="52">
        <f>IF(Q128=0,0,Q128/Q$149*100)</f>
        <v>0</v>
      </c>
      <c r="S128" s="51">
        <f>SUM(S129:S133)</f>
        <v>0</v>
      </c>
      <c r="T128" s="52">
        <f>IF(S128=0,0,S128/S$149*100)</f>
        <v>0</v>
      </c>
      <c r="U128" s="51">
        <f>SUM(U129:U133)</f>
        <v>0</v>
      </c>
      <c r="V128" s="52">
        <f>IF(U128=0,0,U128/U$149*100)</f>
        <v>0</v>
      </c>
      <c r="W128" s="51">
        <f>SUM(W129:W133)</f>
        <v>0</v>
      </c>
      <c r="X128" s="52">
        <f>IF(W128=0,0,W128/W$149*100)</f>
        <v>0</v>
      </c>
      <c r="Y128" s="51">
        <f>SUM(Y129:Y133)</f>
        <v>0</v>
      </c>
      <c r="Z128" s="52">
        <f>IF(Y128=0,0,Y128/Y$149*100)</f>
        <v>0</v>
      </c>
      <c r="AA128" s="51">
        <f t="shared" ref="AA128" si="1615">Y128</f>
        <v>0</v>
      </c>
      <c r="AB128" s="52">
        <f>IF(AA128=0,0,AA128/AA$149*100)</f>
        <v>0</v>
      </c>
      <c r="AC128" s="252"/>
      <c r="AD128" s="8"/>
      <c r="AE128" s="4"/>
      <c r="AF128" s="7"/>
      <c r="AG128" s="4"/>
      <c r="AH128" s="22"/>
      <c r="AI128" s="282"/>
      <c r="AJ128" s="50" t="s">
        <v>67</v>
      </c>
      <c r="AK128" s="50" t="s">
        <v>315</v>
      </c>
      <c r="AL128" s="51">
        <f>SUM(AL129:AL133)</f>
        <v>0</v>
      </c>
      <c r="AM128" s="52">
        <f>IF(AL128=0,0,AL128/AL$149*100)</f>
        <v>0</v>
      </c>
      <c r="AN128" s="51">
        <f>SUM(AN129:AN133)</f>
        <v>0</v>
      </c>
      <c r="AO128" s="52">
        <f>IF(AN128=0,0,AN128/AN$149*100)</f>
        <v>0</v>
      </c>
      <c r="AP128" s="51">
        <f>SUM(AP129:AP133)</f>
        <v>0</v>
      </c>
      <c r="AQ128" s="52">
        <f>IF(AP128=0,0,AP128/AP$149*100)</f>
        <v>0</v>
      </c>
      <c r="AR128" s="51">
        <f>SUM(AR129:AR133)</f>
        <v>0</v>
      </c>
      <c r="AS128" s="52">
        <f>IF(AR128=0,0,AR128/AR$149*100)</f>
        <v>0</v>
      </c>
      <c r="AT128" s="51">
        <f>SUM(AT129:AT133)</f>
        <v>0</v>
      </c>
      <c r="AU128" s="52">
        <f>IF(AT128=0,0,AT128/AT$149*100)</f>
        <v>0</v>
      </c>
      <c r="AV128" s="51">
        <f>SUM(AV129:AV133)</f>
        <v>0</v>
      </c>
      <c r="AW128" s="52">
        <f>IF(AV128=0,0,AV128/AV$149*100)</f>
        <v>0</v>
      </c>
      <c r="AX128" s="51">
        <f>SUM(AX129:AX133)</f>
        <v>0</v>
      </c>
      <c r="AY128" s="52">
        <f>IF(AX128=0,0,AX128/AX$149*100)</f>
        <v>0</v>
      </c>
      <c r="AZ128" s="51">
        <f>SUM(AZ129:AZ133)</f>
        <v>0</v>
      </c>
      <c r="BA128" s="52">
        <f>IF(AZ128=0,0,AZ128/AZ$149*100)</f>
        <v>0</v>
      </c>
      <c r="BB128" s="51">
        <f>SUM(BB129:BB133)</f>
        <v>0</v>
      </c>
      <c r="BC128" s="52">
        <f>IF(BB128=0,0,BB128/BB$149*100)</f>
        <v>0</v>
      </c>
      <c r="BD128" s="51">
        <f>SUM(BD129:BD133)</f>
        <v>0</v>
      </c>
      <c r="BE128" s="52">
        <f>IF(BD128=0,0,BD128/BD$149*100)</f>
        <v>0</v>
      </c>
      <c r="BF128" s="51">
        <f>SUM(BF129:BF133)</f>
        <v>0</v>
      </c>
      <c r="BG128" s="52">
        <f>IF(BF128=0,0,BF128/BF$149*100)</f>
        <v>0</v>
      </c>
      <c r="BH128" s="51">
        <f>SUM(BH129:BH133)</f>
        <v>0</v>
      </c>
      <c r="BI128" s="52">
        <f>IF(BH128=0,0,BH128/BH$149*100)</f>
        <v>0</v>
      </c>
      <c r="BJ128" s="51">
        <f t="shared" ref="BJ128" si="1616">BH128</f>
        <v>0</v>
      </c>
      <c r="BK128" s="52">
        <f>IF(BJ128=0,0,BJ128/BJ$149*100)</f>
        <v>0</v>
      </c>
      <c r="BL128" s="252"/>
      <c r="BM128" s="8"/>
      <c r="BN128" s="4"/>
      <c r="BO128" s="7"/>
      <c r="BP128" s="4"/>
      <c r="BQ128" s="22"/>
      <c r="BR128" s="282"/>
      <c r="BS128" s="50" t="s">
        <v>67</v>
      </c>
      <c r="BT128" s="50" t="s">
        <v>315</v>
      </c>
      <c r="BU128" s="51">
        <f>SUM(BU129:BU133)</f>
        <v>0</v>
      </c>
      <c r="BV128" s="52">
        <f>IF(BU128=0,0,BU128/BU$149*100)</f>
        <v>0</v>
      </c>
      <c r="BW128" s="51">
        <f>SUM(BW129:BW133)</f>
        <v>0</v>
      </c>
      <c r="BX128" s="52">
        <f>IF(BW128=0,0,BW128/BW$149*100)</f>
        <v>0</v>
      </c>
      <c r="BY128" s="51">
        <f>SUM(BY129:BY133)</f>
        <v>0</v>
      </c>
      <c r="BZ128" s="52">
        <f>IF(BY128=0,0,BY128/BY$149*100)</f>
        <v>0</v>
      </c>
      <c r="CA128" s="51">
        <f>SUM(CA129:CA133)</f>
        <v>0</v>
      </c>
      <c r="CB128" s="52">
        <f>IF(CA128=0,0,CA128/CA$149*100)</f>
        <v>0</v>
      </c>
      <c r="CC128" s="51">
        <f>SUM(CC129:CC133)</f>
        <v>0</v>
      </c>
      <c r="CD128" s="52">
        <f>IF(CC128=0,0,CC128/CC$149*100)</f>
        <v>0</v>
      </c>
      <c r="CE128" s="51">
        <f>SUM(CE129:CE133)</f>
        <v>0</v>
      </c>
      <c r="CF128" s="52">
        <f>IF(CE128=0,0,CE128/CE$149*100)</f>
        <v>0</v>
      </c>
      <c r="CG128" s="51">
        <f>SUM(CG129:CG133)</f>
        <v>0</v>
      </c>
      <c r="CH128" s="52">
        <f>IF(CG128=0,0,CG128/CG$149*100)</f>
        <v>0</v>
      </c>
      <c r="CI128" s="51">
        <f>SUM(CI129:CI133)</f>
        <v>0</v>
      </c>
      <c r="CJ128" s="52">
        <f>IF(CI128=0,0,CI128/CI$149*100)</f>
        <v>0</v>
      </c>
      <c r="CK128" s="51">
        <f>SUM(CK129:CK133)</f>
        <v>0</v>
      </c>
      <c r="CL128" s="52">
        <f>IF(CK128=0,0,CK128/CK$149*100)</f>
        <v>0</v>
      </c>
      <c r="CM128" s="51">
        <f>SUM(CM129:CM133)</f>
        <v>0</v>
      </c>
      <c r="CN128" s="52">
        <f>IF(CM128=0,0,CM128/CM$149*100)</f>
        <v>0</v>
      </c>
      <c r="CO128" s="51">
        <f>SUM(CO129:CO133)</f>
        <v>0</v>
      </c>
      <c r="CP128" s="52">
        <f>IF(CO128=0,0,CO128/CO$149*100)</f>
        <v>0</v>
      </c>
      <c r="CQ128" s="51">
        <f>SUM(CQ129:CQ133)</f>
        <v>0</v>
      </c>
      <c r="CR128" s="52">
        <f>IF(CQ128=0,0,CQ128/CQ$149*100)</f>
        <v>0</v>
      </c>
      <c r="CS128" s="51">
        <f t="shared" ref="CS128" si="1617">CQ128</f>
        <v>0</v>
      </c>
      <c r="CT128" s="52">
        <f>IF(CS128=0,0,CS128/CS$149*100)</f>
        <v>0</v>
      </c>
      <c r="CU128" s="252"/>
      <c r="CV128" s="8"/>
      <c r="CW128" s="4"/>
      <c r="CX128" s="7"/>
      <c r="CY128" s="4"/>
      <c r="CZ128" s="22"/>
      <c r="DA128" s="282"/>
      <c r="DB128" s="50" t="s">
        <v>67</v>
      </c>
      <c r="DC128" s="50" t="s">
        <v>315</v>
      </c>
      <c r="DD128" s="51">
        <f>SUM(DD129:DD133)</f>
        <v>0</v>
      </c>
      <c r="DE128" s="52">
        <f>IF(DD128=0,0,DD128/DD$149*100)</f>
        <v>0</v>
      </c>
      <c r="DF128" s="51">
        <f>SUM(DF129:DF133)</f>
        <v>0</v>
      </c>
      <c r="DG128" s="52">
        <f>IF(DF128=0,0,DF128/DF$149*100)</f>
        <v>0</v>
      </c>
      <c r="DH128" s="51">
        <f>SUM(DH129:DH133)</f>
        <v>0</v>
      </c>
      <c r="DI128" s="52">
        <f>IF(DH128=0,0,DH128/DH$149*100)</f>
        <v>0</v>
      </c>
      <c r="DJ128" s="51">
        <f>SUM(DJ129:DJ133)</f>
        <v>0</v>
      </c>
      <c r="DK128" s="52">
        <f>IF(DJ128=0,0,DJ128/DJ$149*100)</f>
        <v>0</v>
      </c>
      <c r="DL128" s="51">
        <f>SUM(DL129:DL133)</f>
        <v>0</v>
      </c>
      <c r="DM128" s="52">
        <f>IF(DL128=0,0,DL128/DL$149*100)</f>
        <v>0</v>
      </c>
      <c r="DN128" s="51">
        <f>SUM(DN129:DN133)</f>
        <v>0</v>
      </c>
      <c r="DO128" s="52">
        <f>IF(DN128=0,0,DN128/DN$149*100)</f>
        <v>0</v>
      </c>
      <c r="DP128" s="51">
        <f>SUM(DP129:DP133)</f>
        <v>0</v>
      </c>
      <c r="DQ128" s="52">
        <f>IF(DP128=0,0,DP128/DP$149*100)</f>
        <v>0</v>
      </c>
      <c r="DR128" s="51">
        <f>SUM(DR129:DR133)</f>
        <v>0</v>
      </c>
      <c r="DS128" s="52">
        <f>IF(DR128=0,0,DR128/DR$149*100)</f>
        <v>0</v>
      </c>
      <c r="DT128" s="51">
        <f>SUM(DT129:DT133)</f>
        <v>0</v>
      </c>
      <c r="DU128" s="52">
        <f>IF(DT128=0,0,DT128/DT$149*100)</f>
        <v>0</v>
      </c>
      <c r="DV128" s="51">
        <f>SUM(DV129:DV133)</f>
        <v>0</v>
      </c>
      <c r="DW128" s="52">
        <f>IF(DV128=0,0,DV128/DV$149*100)</f>
        <v>0</v>
      </c>
      <c r="DX128" s="51">
        <f>SUM(DX129:DX133)</f>
        <v>0</v>
      </c>
      <c r="DY128" s="52">
        <f>IF(DX128=0,0,DX128/DX$149*100)</f>
        <v>0</v>
      </c>
      <c r="DZ128" s="51">
        <f>SUM(DZ129:DZ133)</f>
        <v>0</v>
      </c>
      <c r="EA128" s="52">
        <f>IF(DZ128=0,0,DZ128/DZ$149*100)</f>
        <v>0</v>
      </c>
      <c r="EB128" s="51">
        <f t="shared" ref="EB128" si="1618">DZ128</f>
        <v>0</v>
      </c>
      <c r="EC128" s="52">
        <f>IF(EB128=0,0,EB128/EB$149*100)</f>
        <v>0</v>
      </c>
      <c r="ED128" s="252"/>
      <c r="EE128" s="8"/>
      <c r="EF128" s="4"/>
      <c r="EG128" s="7"/>
      <c r="EH128" s="4"/>
      <c r="EI128" s="22"/>
      <c r="EJ128" s="282"/>
      <c r="EK128" s="50" t="s">
        <v>67</v>
      </c>
      <c r="EL128" s="50" t="s">
        <v>315</v>
      </c>
      <c r="EM128" s="51">
        <f>SUM(EM129:EM133)</f>
        <v>0</v>
      </c>
      <c r="EN128" s="52">
        <f>IF(EM128=0,0,EM128/EM$149*100)</f>
        <v>0</v>
      </c>
      <c r="EO128" s="51">
        <f>SUM(EO129:EO133)</f>
        <v>0</v>
      </c>
      <c r="EP128" s="52">
        <f>IF(EO128=0,0,EO128/EO$149*100)</f>
        <v>0</v>
      </c>
      <c r="EQ128" s="51">
        <f>SUM(EQ129:EQ133)</f>
        <v>0</v>
      </c>
      <c r="ER128" s="52">
        <f>IF(EQ128=0,0,EQ128/EQ$149*100)</f>
        <v>0</v>
      </c>
      <c r="ES128" s="51">
        <f>SUM(ES129:ES133)</f>
        <v>0</v>
      </c>
      <c r="ET128" s="52">
        <f>IF(ES128=0,0,ES128/ES$149*100)</f>
        <v>0</v>
      </c>
      <c r="EU128" s="51">
        <f>SUM(EU129:EU133)</f>
        <v>0</v>
      </c>
      <c r="EV128" s="52">
        <f>IF(EU128=0,0,EU128/EU$149*100)</f>
        <v>0</v>
      </c>
      <c r="EW128" s="51">
        <f>SUM(EW129:EW133)</f>
        <v>0</v>
      </c>
      <c r="EX128" s="52">
        <f>IF(EW128=0,0,EW128/EW$149*100)</f>
        <v>0</v>
      </c>
      <c r="EY128" s="51">
        <f>SUM(EY129:EY133)</f>
        <v>0</v>
      </c>
      <c r="EZ128" s="52">
        <f>IF(EY128=0,0,EY128/EY$149*100)</f>
        <v>0</v>
      </c>
      <c r="FA128" s="51">
        <f>SUM(FA129:FA133)</f>
        <v>0</v>
      </c>
      <c r="FB128" s="52">
        <f>IF(FA128=0,0,FA128/FA$149*100)</f>
        <v>0</v>
      </c>
      <c r="FC128" s="51">
        <f>SUM(FC129:FC133)</f>
        <v>0</v>
      </c>
      <c r="FD128" s="52">
        <f>IF(FC128=0,0,FC128/FC$149*100)</f>
        <v>0</v>
      </c>
      <c r="FE128" s="51">
        <f>SUM(FE129:FE133)</f>
        <v>0</v>
      </c>
      <c r="FF128" s="52">
        <f>IF(FE128=0,0,FE128/FE$149*100)</f>
        <v>0</v>
      </c>
      <c r="FG128" s="51">
        <f>SUM(FG129:FG133)</f>
        <v>0</v>
      </c>
      <c r="FH128" s="52">
        <f>IF(FG128=0,0,FG128/FG$149*100)</f>
        <v>0</v>
      </c>
      <c r="FI128" s="51">
        <f>SUM(FI129:FI133)</f>
        <v>0</v>
      </c>
      <c r="FJ128" s="52">
        <f>IF(FI128=0,0,FI128/FI$149*100)</f>
        <v>0</v>
      </c>
      <c r="FK128" s="51">
        <f t="shared" ref="FK128" si="1619">FI128</f>
        <v>0</v>
      </c>
      <c r="FL128" s="52">
        <f>IF(FK128=0,0,FK128/FK$149*100)</f>
        <v>0</v>
      </c>
      <c r="FM128" s="252"/>
      <c r="FN128" s="8"/>
      <c r="FO128" s="4"/>
      <c r="FP128" s="7"/>
      <c r="FQ128" s="4"/>
      <c r="FR128" s="22"/>
      <c r="FS128" s="282"/>
    </row>
    <row r="129" spans="1:175" hidden="1" outlineLevel="1" x14ac:dyDescent="0.2">
      <c r="A129" s="384"/>
      <c r="B129" s="272"/>
      <c r="C129" s="60"/>
      <c r="D129" s="61">
        <f>IF(C129=0,0,C129/C$128*100)</f>
        <v>0</v>
      </c>
      <c r="E129" s="60"/>
      <c r="F129" s="61">
        <f>IF(E129=0,0,E129/E$128*100)</f>
        <v>0</v>
      </c>
      <c r="G129" s="60"/>
      <c r="H129" s="61">
        <f>IF(G129=0,0,G129/G$128*100)</f>
        <v>0</v>
      </c>
      <c r="I129" s="60"/>
      <c r="J129" s="61">
        <f>IF(I129=0,0,I129/I$128*100)</f>
        <v>0</v>
      </c>
      <c r="K129" s="60"/>
      <c r="L129" s="61">
        <f>IF(K129=0,0,K129/K$128*100)</f>
        <v>0</v>
      </c>
      <c r="M129" s="60"/>
      <c r="N129" s="61">
        <f>IF(M129=0,0,M129/M$128*100)</f>
        <v>0</v>
      </c>
      <c r="O129" s="60"/>
      <c r="P129" s="61">
        <f>IF(O129=0,0,O129/O$128*100)</f>
        <v>0</v>
      </c>
      <c r="Q129" s="60"/>
      <c r="R129" s="61">
        <f>IF(Q129=0,0,Q129/Q$128*100)</f>
        <v>0</v>
      </c>
      <c r="S129" s="60"/>
      <c r="T129" s="61">
        <f>IF(S129=0,0,S129/S$128*100)</f>
        <v>0</v>
      </c>
      <c r="U129" s="60"/>
      <c r="V129" s="61">
        <f>IF(U129=0,0,U129/U$128*100)</f>
        <v>0</v>
      </c>
      <c r="W129" s="60"/>
      <c r="X129" s="61">
        <f>IF(W129=0,0,W129/W$128*100)</f>
        <v>0</v>
      </c>
      <c r="Y129" s="60"/>
      <c r="Z129" s="61">
        <f>IF(Y129=0,0,Y129/Y$128*100)</f>
        <v>0</v>
      </c>
      <c r="AA129" s="60">
        <f>Y129</f>
        <v>0</v>
      </c>
      <c r="AB129" s="61">
        <f>IF(AA129=0,0,AA129/AA$128*100)</f>
        <v>0</v>
      </c>
      <c r="AC129" s="252"/>
      <c r="AD129" s="8"/>
      <c r="AE129" s="4"/>
      <c r="AF129" s="7"/>
      <c r="AG129" s="4"/>
      <c r="AH129" s="22"/>
      <c r="AI129" s="282"/>
      <c r="AJ129" s="128">
        <f t="shared" ref="AJ129:AJ133" si="1620">$A129</f>
        <v>0</v>
      </c>
      <c r="AK129" s="128">
        <f t="shared" ref="AK129:AK133" si="1621">$B129</f>
        <v>0</v>
      </c>
      <c r="AL129" s="60"/>
      <c r="AM129" s="61">
        <f>IF(AL129=0,0,AL129/AL$128*100)</f>
        <v>0</v>
      </c>
      <c r="AN129" s="60"/>
      <c r="AO129" s="61">
        <f>IF(AN129=0,0,AN129/AN$128*100)</f>
        <v>0</v>
      </c>
      <c r="AP129" s="60"/>
      <c r="AQ129" s="61">
        <f>IF(AP129=0,0,AP129/AP$128*100)</f>
        <v>0</v>
      </c>
      <c r="AR129" s="60"/>
      <c r="AS129" s="61">
        <f>IF(AR129=0,0,AR129/AR$128*100)</f>
        <v>0</v>
      </c>
      <c r="AT129" s="60"/>
      <c r="AU129" s="61">
        <f>IF(AT129=0,0,AT129/AT$128*100)</f>
        <v>0</v>
      </c>
      <c r="AV129" s="60"/>
      <c r="AW129" s="61">
        <f>IF(AV129=0,0,AV129/AV$128*100)</f>
        <v>0</v>
      </c>
      <c r="AX129" s="60"/>
      <c r="AY129" s="61">
        <f>IF(AX129=0,0,AX129/AX$128*100)</f>
        <v>0</v>
      </c>
      <c r="AZ129" s="60"/>
      <c r="BA129" s="61">
        <f>IF(AZ129=0,0,AZ129/AZ$128*100)</f>
        <v>0</v>
      </c>
      <c r="BB129" s="60"/>
      <c r="BC129" s="61">
        <f>IF(BB129=0,0,BB129/BB$128*100)</f>
        <v>0</v>
      </c>
      <c r="BD129" s="60"/>
      <c r="BE129" s="61">
        <f>IF(BD129=0,0,BD129/BD$128*100)</f>
        <v>0</v>
      </c>
      <c r="BF129" s="60"/>
      <c r="BG129" s="61">
        <f>IF(BF129=0,0,BF129/BF$128*100)</f>
        <v>0</v>
      </c>
      <c r="BH129" s="60"/>
      <c r="BI129" s="61">
        <f>IF(BH129=0,0,BH129/BH$128*100)</f>
        <v>0</v>
      </c>
      <c r="BJ129" s="60">
        <f>BH129</f>
        <v>0</v>
      </c>
      <c r="BK129" s="61">
        <f>IF(BJ129=0,0,BJ129/BJ$128*100)</f>
        <v>0</v>
      </c>
      <c r="BL129" s="252"/>
      <c r="BM129" s="8"/>
      <c r="BN129" s="4"/>
      <c r="BO129" s="7"/>
      <c r="BP129" s="4"/>
      <c r="BQ129" s="22"/>
      <c r="BR129" s="282"/>
      <c r="BS129" s="128">
        <f t="shared" ref="BS129:BS133" si="1622">$A129</f>
        <v>0</v>
      </c>
      <c r="BT129" s="128">
        <f t="shared" ref="BT129:BT133" si="1623">$B129</f>
        <v>0</v>
      </c>
      <c r="BU129" s="60"/>
      <c r="BV129" s="61">
        <f>IF(BU129=0,0,BU129/BU$128*100)</f>
        <v>0</v>
      </c>
      <c r="BW129" s="60"/>
      <c r="BX129" s="61">
        <f>IF(BW129=0,0,BW129/BW$128*100)</f>
        <v>0</v>
      </c>
      <c r="BY129" s="60"/>
      <c r="BZ129" s="61">
        <f>IF(BY129=0,0,BY129/BY$128*100)</f>
        <v>0</v>
      </c>
      <c r="CA129" s="60"/>
      <c r="CB129" s="61">
        <f>IF(CA129=0,0,CA129/CA$128*100)</f>
        <v>0</v>
      </c>
      <c r="CC129" s="60"/>
      <c r="CD129" s="61">
        <f>IF(CC129=0,0,CC129/CC$128*100)</f>
        <v>0</v>
      </c>
      <c r="CE129" s="60"/>
      <c r="CF129" s="61">
        <f>IF(CE129=0,0,CE129/CE$128*100)</f>
        <v>0</v>
      </c>
      <c r="CG129" s="60"/>
      <c r="CH129" s="61">
        <f>IF(CG129=0,0,CG129/CG$128*100)</f>
        <v>0</v>
      </c>
      <c r="CI129" s="60"/>
      <c r="CJ129" s="61">
        <f>IF(CI129=0,0,CI129/CI$128*100)</f>
        <v>0</v>
      </c>
      <c r="CK129" s="60"/>
      <c r="CL129" s="61">
        <f>IF(CK129=0,0,CK129/CK$128*100)</f>
        <v>0</v>
      </c>
      <c r="CM129" s="60"/>
      <c r="CN129" s="61">
        <f>IF(CM129=0,0,CM129/CM$128*100)</f>
        <v>0</v>
      </c>
      <c r="CO129" s="60"/>
      <c r="CP129" s="61">
        <f>IF(CO129=0,0,CO129/CO$128*100)</f>
        <v>0</v>
      </c>
      <c r="CQ129" s="60"/>
      <c r="CR129" s="61">
        <f>IF(CQ129=0,0,CQ129/CQ$128*100)</f>
        <v>0</v>
      </c>
      <c r="CS129" s="60">
        <f>CQ129</f>
        <v>0</v>
      </c>
      <c r="CT129" s="61">
        <f>IF(CS129=0,0,CS129/CS$128*100)</f>
        <v>0</v>
      </c>
      <c r="CU129" s="252"/>
      <c r="CV129" s="8"/>
      <c r="CW129" s="4"/>
      <c r="CX129" s="7"/>
      <c r="CY129" s="4"/>
      <c r="CZ129" s="22"/>
      <c r="DA129" s="282"/>
      <c r="DB129" s="128">
        <f t="shared" ref="DB129:DB133" si="1624">$A129</f>
        <v>0</v>
      </c>
      <c r="DC129" s="128">
        <f t="shared" ref="DC129:DC133" si="1625">$B129</f>
        <v>0</v>
      </c>
      <c r="DD129" s="60"/>
      <c r="DE129" s="61">
        <f>IF(DD129=0,0,DD129/DD$128*100)</f>
        <v>0</v>
      </c>
      <c r="DF129" s="60"/>
      <c r="DG129" s="61">
        <f>IF(DF129=0,0,DF129/DF$128*100)</f>
        <v>0</v>
      </c>
      <c r="DH129" s="60"/>
      <c r="DI129" s="61">
        <f>IF(DH129=0,0,DH129/DH$128*100)</f>
        <v>0</v>
      </c>
      <c r="DJ129" s="60"/>
      <c r="DK129" s="61">
        <f>IF(DJ129=0,0,DJ129/DJ$128*100)</f>
        <v>0</v>
      </c>
      <c r="DL129" s="60"/>
      <c r="DM129" s="61">
        <f>IF(DL129=0,0,DL129/DL$128*100)</f>
        <v>0</v>
      </c>
      <c r="DN129" s="60"/>
      <c r="DO129" s="61">
        <f>IF(DN129=0,0,DN129/DN$128*100)</f>
        <v>0</v>
      </c>
      <c r="DP129" s="60"/>
      <c r="DQ129" s="61">
        <f>IF(DP129=0,0,DP129/DP$128*100)</f>
        <v>0</v>
      </c>
      <c r="DR129" s="60"/>
      <c r="DS129" s="61">
        <f>IF(DR129=0,0,DR129/DR$128*100)</f>
        <v>0</v>
      </c>
      <c r="DT129" s="60"/>
      <c r="DU129" s="61">
        <f>IF(DT129=0,0,DT129/DT$128*100)</f>
        <v>0</v>
      </c>
      <c r="DV129" s="60"/>
      <c r="DW129" s="61">
        <f>IF(DV129=0,0,DV129/DV$128*100)</f>
        <v>0</v>
      </c>
      <c r="DX129" s="60"/>
      <c r="DY129" s="61">
        <f>IF(DX129=0,0,DX129/DX$128*100)</f>
        <v>0</v>
      </c>
      <c r="DZ129" s="60"/>
      <c r="EA129" s="61">
        <f>IF(DZ129=0,0,DZ129/DZ$128*100)</f>
        <v>0</v>
      </c>
      <c r="EB129" s="60">
        <f>DZ129</f>
        <v>0</v>
      </c>
      <c r="EC129" s="61">
        <f>IF(EB129=0,0,EB129/EB$128*100)</f>
        <v>0</v>
      </c>
      <c r="ED129" s="252"/>
      <c r="EE129" s="8"/>
      <c r="EF129" s="4"/>
      <c r="EG129" s="7"/>
      <c r="EH129" s="4"/>
      <c r="EI129" s="22"/>
      <c r="EJ129" s="282"/>
      <c r="EK129" s="128">
        <f t="shared" ref="EK129:EK133" si="1626">$A129</f>
        <v>0</v>
      </c>
      <c r="EL129" s="128">
        <f t="shared" ref="EL129:EL133" si="1627">$B129</f>
        <v>0</v>
      </c>
      <c r="EM129" s="60"/>
      <c r="EN129" s="61">
        <f>IF(EM129=0,0,EM129/EM$128*100)</f>
        <v>0</v>
      </c>
      <c r="EO129" s="60"/>
      <c r="EP129" s="61">
        <f>IF(EO129=0,0,EO129/EO$128*100)</f>
        <v>0</v>
      </c>
      <c r="EQ129" s="60"/>
      <c r="ER129" s="61">
        <f>IF(EQ129=0,0,EQ129/EQ$128*100)</f>
        <v>0</v>
      </c>
      <c r="ES129" s="60"/>
      <c r="ET129" s="61">
        <f>IF(ES129=0,0,ES129/ES$128*100)</f>
        <v>0</v>
      </c>
      <c r="EU129" s="60"/>
      <c r="EV129" s="61">
        <f>IF(EU129=0,0,EU129/EU$128*100)</f>
        <v>0</v>
      </c>
      <c r="EW129" s="60"/>
      <c r="EX129" s="61">
        <f>IF(EW129=0,0,EW129/EW$128*100)</f>
        <v>0</v>
      </c>
      <c r="EY129" s="60"/>
      <c r="EZ129" s="61">
        <f>IF(EY129=0,0,EY129/EY$128*100)</f>
        <v>0</v>
      </c>
      <c r="FA129" s="60"/>
      <c r="FB129" s="61">
        <f>IF(FA129=0,0,FA129/FA$128*100)</f>
        <v>0</v>
      </c>
      <c r="FC129" s="60"/>
      <c r="FD129" s="61">
        <f>IF(FC129=0,0,FC129/FC$128*100)</f>
        <v>0</v>
      </c>
      <c r="FE129" s="60"/>
      <c r="FF129" s="61">
        <f>IF(FE129=0,0,FE129/FE$128*100)</f>
        <v>0</v>
      </c>
      <c r="FG129" s="60"/>
      <c r="FH129" s="61">
        <f>IF(FG129=0,0,FG129/FG$128*100)</f>
        <v>0</v>
      </c>
      <c r="FI129" s="60"/>
      <c r="FJ129" s="61">
        <f>IF(FI129=0,0,FI129/FI$128*100)</f>
        <v>0</v>
      </c>
      <c r="FK129" s="60">
        <f>FI129</f>
        <v>0</v>
      </c>
      <c r="FL129" s="61">
        <f>IF(FK129=0,0,FK129/FK$128*100)</f>
        <v>0</v>
      </c>
      <c r="FM129" s="252"/>
      <c r="FN129" s="8"/>
      <c r="FO129" s="4"/>
      <c r="FP129" s="7"/>
      <c r="FQ129" s="4"/>
      <c r="FR129" s="22"/>
      <c r="FS129" s="282"/>
    </row>
    <row r="130" spans="1:175" hidden="1" outlineLevel="1" x14ac:dyDescent="0.2">
      <c r="A130" s="384"/>
      <c r="B130" s="272"/>
      <c r="C130" s="60"/>
      <c r="D130" s="61">
        <f>IF(C130=0,0,C130/C$128*100)</f>
        <v>0</v>
      </c>
      <c r="E130" s="60"/>
      <c r="F130" s="61">
        <f>IF(E130=0,0,E130/E$128*100)</f>
        <v>0</v>
      </c>
      <c r="G130" s="60"/>
      <c r="H130" s="61">
        <f>IF(G130=0,0,G130/G$128*100)</f>
        <v>0</v>
      </c>
      <c r="I130" s="60"/>
      <c r="J130" s="61">
        <f>IF(I130=0,0,I130/I$128*100)</f>
        <v>0</v>
      </c>
      <c r="K130" s="60"/>
      <c r="L130" s="61">
        <f>IF(K130=0,0,K130/K$128*100)</f>
        <v>0</v>
      </c>
      <c r="M130" s="60"/>
      <c r="N130" s="61">
        <f>IF(M130=0,0,M130/M$128*100)</f>
        <v>0</v>
      </c>
      <c r="O130" s="60"/>
      <c r="P130" s="61">
        <f>IF(O130=0,0,O130/O$128*100)</f>
        <v>0</v>
      </c>
      <c r="Q130" s="60"/>
      <c r="R130" s="61">
        <f>IF(Q130=0,0,Q130/Q$128*100)</f>
        <v>0</v>
      </c>
      <c r="S130" s="60"/>
      <c r="T130" s="61">
        <f>IF(S130=0,0,S130/S$128*100)</f>
        <v>0</v>
      </c>
      <c r="U130" s="60"/>
      <c r="V130" s="61">
        <f>IF(U130=0,0,U130/U$128*100)</f>
        <v>0</v>
      </c>
      <c r="W130" s="60"/>
      <c r="X130" s="61">
        <f>IF(W130=0,0,W130/W$128*100)</f>
        <v>0</v>
      </c>
      <c r="Y130" s="60"/>
      <c r="Z130" s="61">
        <f>IF(Y130=0,0,Y130/Y$128*100)</f>
        <v>0</v>
      </c>
      <c r="AA130" s="60">
        <f>Y130</f>
        <v>0</v>
      </c>
      <c r="AB130" s="61">
        <f>IF(AA130=0,0,AA130/AA$128*100)</f>
        <v>0</v>
      </c>
      <c r="AC130" s="252"/>
      <c r="AD130" s="8"/>
      <c r="AE130" s="4"/>
      <c r="AF130" s="7"/>
      <c r="AG130" s="4"/>
      <c r="AH130" s="22"/>
      <c r="AI130" s="282"/>
      <c r="AJ130" s="128">
        <f t="shared" si="1620"/>
        <v>0</v>
      </c>
      <c r="AK130" s="128">
        <f t="shared" si="1621"/>
        <v>0</v>
      </c>
      <c r="AL130" s="60"/>
      <c r="AM130" s="61">
        <f>IF(AL130=0,0,AL130/AL$128*100)</f>
        <v>0</v>
      </c>
      <c r="AN130" s="60"/>
      <c r="AO130" s="61">
        <f>IF(AN130=0,0,AN130/AN$128*100)</f>
        <v>0</v>
      </c>
      <c r="AP130" s="60"/>
      <c r="AQ130" s="61">
        <f>IF(AP130=0,0,AP130/AP$128*100)</f>
        <v>0</v>
      </c>
      <c r="AR130" s="60"/>
      <c r="AS130" s="61">
        <f>IF(AR130=0,0,AR130/AR$128*100)</f>
        <v>0</v>
      </c>
      <c r="AT130" s="60"/>
      <c r="AU130" s="61">
        <f>IF(AT130=0,0,AT130/AT$128*100)</f>
        <v>0</v>
      </c>
      <c r="AV130" s="60"/>
      <c r="AW130" s="61">
        <f>IF(AV130=0,0,AV130/AV$128*100)</f>
        <v>0</v>
      </c>
      <c r="AX130" s="60"/>
      <c r="AY130" s="61">
        <f>IF(AX130=0,0,AX130/AX$128*100)</f>
        <v>0</v>
      </c>
      <c r="AZ130" s="60"/>
      <c r="BA130" s="61">
        <f>IF(AZ130=0,0,AZ130/AZ$128*100)</f>
        <v>0</v>
      </c>
      <c r="BB130" s="60"/>
      <c r="BC130" s="61">
        <f>IF(BB130=0,0,BB130/BB$128*100)</f>
        <v>0</v>
      </c>
      <c r="BD130" s="60"/>
      <c r="BE130" s="61">
        <f>IF(BD130=0,0,BD130/BD$128*100)</f>
        <v>0</v>
      </c>
      <c r="BF130" s="60"/>
      <c r="BG130" s="61">
        <f>IF(BF130=0,0,BF130/BF$128*100)</f>
        <v>0</v>
      </c>
      <c r="BH130" s="60"/>
      <c r="BI130" s="61">
        <f>IF(BH130=0,0,BH130/BH$128*100)</f>
        <v>0</v>
      </c>
      <c r="BJ130" s="60">
        <f>BH130</f>
        <v>0</v>
      </c>
      <c r="BK130" s="61">
        <f>IF(BJ130=0,0,BJ130/BJ$128*100)</f>
        <v>0</v>
      </c>
      <c r="BL130" s="252"/>
      <c r="BM130" s="8"/>
      <c r="BN130" s="4"/>
      <c r="BO130" s="7"/>
      <c r="BP130" s="4"/>
      <c r="BQ130" s="22"/>
      <c r="BR130" s="282"/>
      <c r="BS130" s="128">
        <f t="shared" si="1622"/>
        <v>0</v>
      </c>
      <c r="BT130" s="128">
        <f t="shared" si="1623"/>
        <v>0</v>
      </c>
      <c r="BU130" s="60"/>
      <c r="BV130" s="61">
        <f>IF(BU130=0,0,BU130/BU$128*100)</f>
        <v>0</v>
      </c>
      <c r="BW130" s="60"/>
      <c r="BX130" s="61">
        <f>IF(BW130=0,0,BW130/BW$128*100)</f>
        <v>0</v>
      </c>
      <c r="BY130" s="60"/>
      <c r="BZ130" s="61">
        <f>IF(BY130=0,0,BY130/BY$128*100)</f>
        <v>0</v>
      </c>
      <c r="CA130" s="60"/>
      <c r="CB130" s="61">
        <f>IF(CA130=0,0,CA130/CA$128*100)</f>
        <v>0</v>
      </c>
      <c r="CC130" s="60"/>
      <c r="CD130" s="61">
        <f>IF(CC130=0,0,CC130/CC$128*100)</f>
        <v>0</v>
      </c>
      <c r="CE130" s="60"/>
      <c r="CF130" s="61">
        <f>IF(CE130=0,0,CE130/CE$128*100)</f>
        <v>0</v>
      </c>
      <c r="CG130" s="60"/>
      <c r="CH130" s="61">
        <f>IF(CG130=0,0,CG130/CG$128*100)</f>
        <v>0</v>
      </c>
      <c r="CI130" s="60"/>
      <c r="CJ130" s="61">
        <f>IF(CI130=0,0,CI130/CI$128*100)</f>
        <v>0</v>
      </c>
      <c r="CK130" s="60"/>
      <c r="CL130" s="61">
        <f>IF(CK130=0,0,CK130/CK$128*100)</f>
        <v>0</v>
      </c>
      <c r="CM130" s="60"/>
      <c r="CN130" s="61">
        <f>IF(CM130=0,0,CM130/CM$128*100)</f>
        <v>0</v>
      </c>
      <c r="CO130" s="60"/>
      <c r="CP130" s="61">
        <f>IF(CO130=0,0,CO130/CO$128*100)</f>
        <v>0</v>
      </c>
      <c r="CQ130" s="60"/>
      <c r="CR130" s="61">
        <f>IF(CQ130=0,0,CQ130/CQ$128*100)</f>
        <v>0</v>
      </c>
      <c r="CS130" s="60">
        <f>CQ130</f>
        <v>0</v>
      </c>
      <c r="CT130" s="61">
        <f>IF(CS130=0,0,CS130/CS$128*100)</f>
        <v>0</v>
      </c>
      <c r="CU130" s="252"/>
      <c r="CV130" s="8"/>
      <c r="CW130" s="4"/>
      <c r="CX130" s="7"/>
      <c r="CY130" s="4"/>
      <c r="CZ130" s="22"/>
      <c r="DA130" s="282"/>
      <c r="DB130" s="128">
        <f t="shared" si="1624"/>
        <v>0</v>
      </c>
      <c r="DC130" s="128">
        <f t="shared" si="1625"/>
        <v>0</v>
      </c>
      <c r="DD130" s="60"/>
      <c r="DE130" s="61">
        <f>IF(DD130=0,0,DD130/DD$128*100)</f>
        <v>0</v>
      </c>
      <c r="DF130" s="60"/>
      <c r="DG130" s="61">
        <f>IF(DF130=0,0,DF130/DF$128*100)</f>
        <v>0</v>
      </c>
      <c r="DH130" s="60"/>
      <c r="DI130" s="61">
        <f>IF(DH130=0,0,DH130/DH$128*100)</f>
        <v>0</v>
      </c>
      <c r="DJ130" s="60"/>
      <c r="DK130" s="61">
        <f>IF(DJ130=0,0,DJ130/DJ$128*100)</f>
        <v>0</v>
      </c>
      <c r="DL130" s="60"/>
      <c r="DM130" s="61">
        <f>IF(DL130=0,0,DL130/DL$128*100)</f>
        <v>0</v>
      </c>
      <c r="DN130" s="60"/>
      <c r="DO130" s="61">
        <f>IF(DN130=0,0,DN130/DN$128*100)</f>
        <v>0</v>
      </c>
      <c r="DP130" s="60"/>
      <c r="DQ130" s="61">
        <f>IF(DP130=0,0,DP130/DP$128*100)</f>
        <v>0</v>
      </c>
      <c r="DR130" s="60"/>
      <c r="DS130" s="61">
        <f>IF(DR130=0,0,DR130/DR$128*100)</f>
        <v>0</v>
      </c>
      <c r="DT130" s="60"/>
      <c r="DU130" s="61">
        <f>IF(DT130=0,0,DT130/DT$128*100)</f>
        <v>0</v>
      </c>
      <c r="DV130" s="60"/>
      <c r="DW130" s="61">
        <f>IF(DV130=0,0,DV130/DV$128*100)</f>
        <v>0</v>
      </c>
      <c r="DX130" s="60"/>
      <c r="DY130" s="61">
        <f>IF(DX130=0,0,DX130/DX$128*100)</f>
        <v>0</v>
      </c>
      <c r="DZ130" s="60"/>
      <c r="EA130" s="61">
        <f>IF(DZ130=0,0,DZ130/DZ$128*100)</f>
        <v>0</v>
      </c>
      <c r="EB130" s="60">
        <f>DZ130</f>
        <v>0</v>
      </c>
      <c r="EC130" s="61">
        <f>IF(EB130=0,0,EB130/EB$128*100)</f>
        <v>0</v>
      </c>
      <c r="ED130" s="252"/>
      <c r="EE130" s="8"/>
      <c r="EF130" s="4"/>
      <c r="EG130" s="7"/>
      <c r="EH130" s="4"/>
      <c r="EI130" s="22"/>
      <c r="EJ130" s="282"/>
      <c r="EK130" s="128">
        <f t="shared" si="1626"/>
        <v>0</v>
      </c>
      <c r="EL130" s="128">
        <f t="shared" si="1627"/>
        <v>0</v>
      </c>
      <c r="EM130" s="60"/>
      <c r="EN130" s="61">
        <f>IF(EM130=0,0,EM130/EM$128*100)</f>
        <v>0</v>
      </c>
      <c r="EO130" s="60"/>
      <c r="EP130" s="61">
        <f>IF(EO130=0,0,EO130/EO$128*100)</f>
        <v>0</v>
      </c>
      <c r="EQ130" s="60"/>
      <c r="ER130" s="61">
        <f>IF(EQ130=0,0,EQ130/EQ$128*100)</f>
        <v>0</v>
      </c>
      <c r="ES130" s="60"/>
      <c r="ET130" s="61">
        <f>IF(ES130=0,0,ES130/ES$128*100)</f>
        <v>0</v>
      </c>
      <c r="EU130" s="60"/>
      <c r="EV130" s="61">
        <f>IF(EU130=0,0,EU130/EU$128*100)</f>
        <v>0</v>
      </c>
      <c r="EW130" s="60"/>
      <c r="EX130" s="61">
        <f>IF(EW130=0,0,EW130/EW$128*100)</f>
        <v>0</v>
      </c>
      <c r="EY130" s="60"/>
      <c r="EZ130" s="61">
        <f>IF(EY130=0,0,EY130/EY$128*100)</f>
        <v>0</v>
      </c>
      <c r="FA130" s="60"/>
      <c r="FB130" s="61">
        <f>IF(FA130=0,0,FA130/FA$128*100)</f>
        <v>0</v>
      </c>
      <c r="FC130" s="60"/>
      <c r="FD130" s="61">
        <f>IF(FC130=0,0,FC130/FC$128*100)</f>
        <v>0</v>
      </c>
      <c r="FE130" s="60"/>
      <c r="FF130" s="61">
        <f>IF(FE130=0,0,FE130/FE$128*100)</f>
        <v>0</v>
      </c>
      <c r="FG130" s="60"/>
      <c r="FH130" s="61">
        <f>IF(FG130=0,0,FG130/FG$128*100)</f>
        <v>0</v>
      </c>
      <c r="FI130" s="60"/>
      <c r="FJ130" s="61">
        <f>IF(FI130=0,0,FI130/FI$128*100)</f>
        <v>0</v>
      </c>
      <c r="FK130" s="60">
        <f>FI130</f>
        <v>0</v>
      </c>
      <c r="FL130" s="61">
        <f>IF(FK130=0,0,FK130/FK$128*100)</f>
        <v>0</v>
      </c>
      <c r="FM130" s="252"/>
      <c r="FN130" s="8"/>
      <c r="FO130" s="4"/>
      <c r="FP130" s="7"/>
      <c r="FQ130" s="4"/>
      <c r="FR130" s="22"/>
      <c r="FS130" s="282"/>
    </row>
    <row r="131" spans="1:175" hidden="1" outlineLevel="1" x14ac:dyDescent="0.2">
      <c r="A131" s="384"/>
      <c r="B131" s="272"/>
      <c r="C131" s="60"/>
      <c r="D131" s="61">
        <f>IF(C131=0,0,C131/C$128*100)</f>
        <v>0</v>
      </c>
      <c r="E131" s="60"/>
      <c r="F131" s="61">
        <f>IF(E131=0,0,E131/E$128*100)</f>
        <v>0</v>
      </c>
      <c r="G131" s="60"/>
      <c r="H131" s="61">
        <f>IF(G131=0,0,G131/G$128*100)</f>
        <v>0</v>
      </c>
      <c r="I131" s="60"/>
      <c r="J131" s="61">
        <f>IF(I131=0,0,I131/I$128*100)</f>
        <v>0</v>
      </c>
      <c r="K131" s="60"/>
      <c r="L131" s="61">
        <f>IF(K131=0,0,K131/K$128*100)</f>
        <v>0</v>
      </c>
      <c r="M131" s="60"/>
      <c r="N131" s="61">
        <f>IF(M131=0,0,M131/M$128*100)</f>
        <v>0</v>
      </c>
      <c r="O131" s="60"/>
      <c r="P131" s="61">
        <f>IF(O131=0,0,O131/O$128*100)</f>
        <v>0</v>
      </c>
      <c r="Q131" s="60"/>
      <c r="R131" s="61">
        <f>IF(Q131=0,0,Q131/Q$128*100)</f>
        <v>0</v>
      </c>
      <c r="S131" s="60"/>
      <c r="T131" s="61">
        <f>IF(S131=0,0,S131/S$128*100)</f>
        <v>0</v>
      </c>
      <c r="U131" s="60"/>
      <c r="V131" s="61">
        <f>IF(U131=0,0,U131/U$128*100)</f>
        <v>0</v>
      </c>
      <c r="W131" s="60"/>
      <c r="X131" s="61">
        <f>IF(W131=0,0,W131/W$128*100)</f>
        <v>0</v>
      </c>
      <c r="Y131" s="60"/>
      <c r="Z131" s="61">
        <f>IF(Y131=0,0,Y131/Y$128*100)</f>
        <v>0</v>
      </c>
      <c r="AA131" s="60">
        <f>Y131</f>
        <v>0</v>
      </c>
      <c r="AB131" s="61">
        <f>IF(AA131=0,0,AA131/AA$128*100)</f>
        <v>0</v>
      </c>
      <c r="AC131" s="252"/>
      <c r="AD131" s="8"/>
      <c r="AE131" s="4"/>
      <c r="AF131" s="7"/>
      <c r="AG131" s="4"/>
      <c r="AH131" s="22"/>
      <c r="AI131" s="282"/>
      <c r="AJ131" s="128">
        <f t="shared" si="1620"/>
        <v>0</v>
      </c>
      <c r="AK131" s="128">
        <f t="shared" si="1621"/>
        <v>0</v>
      </c>
      <c r="AL131" s="60"/>
      <c r="AM131" s="61">
        <f>IF(AL131=0,0,AL131/AL$128*100)</f>
        <v>0</v>
      </c>
      <c r="AN131" s="60"/>
      <c r="AO131" s="61">
        <f>IF(AN131=0,0,AN131/AN$128*100)</f>
        <v>0</v>
      </c>
      <c r="AP131" s="60"/>
      <c r="AQ131" s="61">
        <f>IF(AP131=0,0,AP131/AP$128*100)</f>
        <v>0</v>
      </c>
      <c r="AR131" s="60"/>
      <c r="AS131" s="61">
        <f>IF(AR131=0,0,AR131/AR$128*100)</f>
        <v>0</v>
      </c>
      <c r="AT131" s="60"/>
      <c r="AU131" s="61">
        <f>IF(AT131=0,0,AT131/AT$128*100)</f>
        <v>0</v>
      </c>
      <c r="AV131" s="60"/>
      <c r="AW131" s="61">
        <f>IF(AV131=0,0,AV131/AV$128*100)</f>
        <v>0</v>
      </c>
      <c r="AX131" s="60"/>
      <c r="AY131" s="61">
        <f>IF(AX131=0,0,AX131/AX$128*100)</f>
        <v>0</v>
      </c>
      <c r="AZ131" s="60"/>
      <c r="BA131" s="61">
        <f>IF(AZ131=0,0,AZ131/AZ$128*100)</f>
        <v>0</v>
      </c>
      <c r="BB131" s="60"/>
      <c r="BC131" s="61">
        <f>IF(BB131=0,0,BB131/BB$128*100)</f>
        <v>0</v>
      </c>
      <c r="BD131" s="60"/>
      <c r="BE131" s="61">
        <f>IF(BD131=0,0,BD131/BD$128*100)</f>
        <v>0</v>
      </c>
      <c r="BF131" s="60"/>
      <c r="BG131" s="61">
        <f>IF(BF131=0,0,BF131/BF$128*100)</f>
        <v>0</v>
      </c>
      <c r="BH131" s="60"/>
      <c r="BI131" s="61">
        <f>IF(BH131=0,0,BH131/BH$128*100)</f>
        <v>0</v>
      </c>
      <c r="BJ131" s="60">
        <f>BH131</f>
        <v>0</v>
      </c>
      <c r="BK131" s="61">
        <f>IF(BJ131=0,0,BJ131/BJ$128*100)</f>
        <v>0</v>
      </c>
      <c r="BL131" s="252"/>
      <c r="BM131" s="8"/>
      <c r="BN131" s="4"/>
      <c r="BO131" s="7"/>
      <c r="BP131" s="4"/>
      <c r="BQ131" s="22"/>
      <c r="BR131" s="282"/>
      <c r="BS131" s="128">
        <f t="shared" si="1622"/>
        <v>0</v>
      </c>
      <c r="BT131" s="128">
        <f t="shared" si="1623"/>
        <v>0</v>
      </c>
      <c r="BU131" s="60"/>
      <c r="BV131" s="61">
        <f>IF(BU131=0,0,BU131/BU$128*100)</f>
        <v>0</v>
      </c>
      <c r="BW131" s="60"/>
      <c r="BX131" s="61">
        <f>IF(BW131=0,0,BW131/BW$128*100)</f>
        <v>0</v>
      </c>
      <c r="BY131" s="60"/>
      <c r="BZ131" s="61">
        <f>IF(BY131=0,0,BY131/BY$128*100)</f>
        <v>0</v>
      </c>
      <c r="CA131" s="60"/>
      <c r="CB131" s="61">
        <f>IF(CA131=0,0,CA131/CA$128*100)</f>
        <v>0</v>
      </c>
      <c r="CC131" s="60"/>
      <c r="CD131" s="61">
        <f>IF(CC131=0,0,CC131/CC$128*100)</f>
        <v>0</v>
      </c>
      <c r="CE131" s="60"/>
      <c r="CF131" s="61">
        <f>IF(CE131=0,0,CE131/CE$128*100)</f>
        <v>0</v>
      </c>
      <c r="CG131" s="60"/>
      <c r="CH131" s="61">
        <f>IF(CG131=0,0,CG131/CG$128*100)</f>
        <v>0</v>
      </c>
      <c r="CI131" s="60"/>
      <c r="CJ131" s="61">
        <f>IF(CI131=0,0,CI131/CI$128*100)</f>
        <v>0</v>
      </c>
      <c r="CK131" s="60"/>
      <c r="CL131" s="61">
        <f>IF(CK131=0,0,CK131/CK$128*100)</f>
        <v>0</v>
      </c>
      <c r="CM131" s="60"/>
      <c r="CN131" s="61">
        <f>IF(CM131=0,0,CM131/CM$128*100)</f>
        <v>0</v>
      </c>
      <c r="CO131" s="60"/>
      <c r="CP131" s="61">
        <f>IF(CO131=0,0,CO131/CO$128*100)</f>
        <v>0</v>
      </c>
      <c r="CQ131" s="60"/>
      <c r="CR131" s="61">
        <f>IF(CQ131=0,0,CQ131/CQ$128*100)</f>
        <v>0</v>
      </c>
      <c r="CS131" s="60">
        <f>CQ131</f>
        <v>0</v>
      </c>
      <c r="CT131" s="61">
        <f>IF(CS131=0,0,CS131/CS$128*100)</f>
        <v>0</v>
      </c>
      <c r="CU131" s="252"/>
      <c r="CV131" s="8"/>
      <c r="CW131" s="4"/>
      <c r="CX131" s="7"/>
      <c r="CY131" s="4"/>
      <c r="CZ131" s="22"/>
      <c r="DA131" s="282"/>
      <c r="DB131" s="128">
        <f t="shared" si="1624"/>
        <v>0</v>
      </c>
      <c r="DC131" s="128">
        <f t="shared" si="1625"/>
        <v>0</v>
      </c>
      <c r="DD131" s="60"/>
      <c r="DE131" s="61">
        <f>IF(DD131=0,0,DD131/DD$128*100)</f>
        <v>0</v>
      </c>
      <c r="DF131" s="60"/>
      <c r="DG131" s="61">
        <f>IF(DF131=0,0,DF131/DF$128*100)</f>
        <v>0</v>
      </c>
      <c r="DH131" s="60"/>
      <c r="DI131" s="61">
        <f>IF(DH131=0,0,DH131/DH$128*100)</f>
        <v>0</v>
      </c>
      <c r="DJ131" s="60"/>
      <c r="DK131" s="61">
        <f>IF(DJ131=0,0,DJ131/DJ$128*100)</f>
        <v>0</v>
      </c>
      <c r="DL131" s="60"/>
      <c r="DM131" s="61">
        <f>IF(DL131=0,0,DL131/DL$128*100)</f>
        <v>0</v>
      </c>
      <c r="DN131" s="60"/>
      <c r="DO131" s="61">
        <f>IF(DN131=0,0,DN131/DN$128*100)</f>
        <v>0</v>
      </c>
      <c r="DP131" s="60"/>
      <c r="DQ131" s="61">
        <f>IF(DP131=0,0,DP131/DP$128*100)</f>
        <v>0</v>
      </c>
      <c r="DR131" s="60"/>
      <c r="DS131" s="61">
        <f>IF(DR131=0,0,DR131/DR$128*100)</f>
        <v>0</v>
      </c>
      <c r="DT131" s="60"/>
      <c r="DU131" s="61">
        <f>IF(DT131=0,0,DT131/DT$128*100)</f>
        <v>0</v>
      </c>
      <c r="DV131" s="60"/>
      <c r="DW131" s="61">
        <f>IF(DV131=0,0,DV131/DV$128*100)</f>
        <v>0</v>
      </c>
      <c r="DX131" s="60"/>
      <c r="DY131" s="61">
        <f>IF(DX131=0,0,DX131/DX$128*100)</f>
        <v>0</v>
      </c>
      <c r="DZ131" s="60"/>
      <c r="EA131" s="61">
        <f>IF(DZ131=0,0,DZ131/DZ$128*100)</f>
        <v>0</v>
      </c>
      <c r="EB131" s="60">
        <f>DZ131</f>
        <v>0</v>
      </c>
      <c r="EC131" s="61">
        <f>IF(EB131=0,0,EB131/EB$128*100)</f>
        <v>0</v>
      </c>
      <c r="ED131" s="252"/>
      <c r="EE131" s="8"/>
      <c r="EF131" s="4"/>
      <c r="EG131" s="7"/>
      <c r="EH131" s="4"/>
      <c r="EI131" s="22"/>
      <c r="EJ131" s="282"/>
      <c r="EK131" s="128">
        <f t="shared" si="1626"/>
        <v>0</v>
      </c>
      <c r="EL131" s="128">
        <f t="shared" si="1627"/>
        <v>0</v>
      </c>
      <c r="EM131" s="60"/>
      <c r="EN131" s="61">
        <f>IF(EM131=0,0,EM131/EM$128*100)</f>
        <v>0</v>
      </c>
      <c r="EO131" s="60"/>
      <c r="EP131" s="61">
        <f>IF(EO131=0,0,EO131/EO$128*100)</f>
        <v>0</v>
      </c>
      <c r="EQ131" s="60"/>
      <c r="ER131" s="61">
        <f>IF(EQ131=0,0,EQ131/EQ$128*100)</f>
        <v>0</v>
      </c>
      <c r="ES131" s="60"/>
      <c r="ET131" s="61">
        <f>IF(ES131=0,0,ES131/ES$128*100)</f>
        <v>0</v>
      </c>
      <c r="EU131" s="60"/>
      <c r="EV131" s="61">
        <f>IF(EU131=0,0,EU131/EU$128*100)</f>
        <v>0</v>
      </c>
      <c r="EW131" s="60"/>
      <c r="EX131" s="61">
        <f>IF(EW131=0,0,EW131/EW$128*100)</f>
        <v>0</v>
      </c>
      <c r="EY131" s="60"/>
      <c r="EZ131" s="61">
        <f>IF(EY131=0,0,EY131/EY$128*100)</f>
        <v>0</v>
      </c>
      <c r="FA131" s="60"/>
      <c r="FB131" s="61">
        <f>IF(FA131=0,0,FA131/FA$128*100)</f>
        <v>0</v>
      </c>
      <c r="FC131" s="60"/>
      <c r="FD131" s="61">
        <f>IF(FC131=0,0,FC131/FC$128*100)</f>
        <v>0</v>
      </c>
      <c r="FE131" s="60"/>
      <c r="FF131" s="61">
        <f>IF(FE131=0,0,FE131/FE$128*100)</f>
        <v>0</v>
      </c>
      <c r="FG131" s="60"/>
      <c r="FH131" s="61">
        <f>IF(FG131=0,0,FG131/FG$128*100)</f>
        <v>0</v>
      </c>
      <c r="FI131" s="60"/>
      <c r="FJ131" s="61">
        <f>IF(FI131=0,0,FI131/FI$128*100)</f>
        <v>0</v>
      </c>
      <c r="FK131" s="60">
        <f>FI131</f>
        <v>0</v>
      </c>
      <c r="FL131" s="61">
        <f>IF(FK131=0,0,FK131/FK$128*100)</f>
        <v>0</v>
      </c>
      <c r="FM131" s="252"/>
      <c r="FN131" s="8"/>
      <c r="FO131" s="4"/>
      <c r="FP131" s="7"/>
      <c r="FQ131" s="4"/>
      <c r="FR131" s="22"/>
      <c r="FS131" s="282"/>
    </row>
    <row r="132" spans="1:175" hidden="1" outlineLevel="1" x14ac:dyDescent="0.2">
      <c r="A132" s="384"/>
      <c r="B132" s="272"/>
      <c r="C132" s="60"/>
      <c r="D132" s="61">
        <f>IF(C132=0,0,C132/C$128*100)</f>
        <v>0</v>
      </c>
      <c r="E132" s="60"/>
      <c r="F132" s="61">
        <f>IF(E132=0,0,E132/E$128*100)</f>
        <v>0</v>
      </c>
      <c r="G132" s="60"/>
      <c r="H132" s="61">
        <f>IF(G132=0,0,G132/G$128*100)</f>
        <v>0</v>
      </c>
      <c r="I132" s="60"/>
      <c r="J132" s="61">
        <f>IF(I132=0,0,I132/I$128*100)</f>
        <v>0</v>
      </c>
      <c r="K132" s="60"/>
      <c r="L132" s="61">
        <f>IF(K132=0,0,K132/K$128*100)</f>
        <v>0</v>
      </c>
      <c r="M132" s="60"/>
      <c r="N132" s="61">
        <f>IF(M132=0,0,M132/M$128*100)</f>
        <v>0</v>
      </c>
      <c r="O132" s="60"/>
      <c r="P132" s="61">
        <f>IF(O132=0,0,O132/O$128*100)</f>
        <v>0</v>
      </c>
      <c r="Q132" s="60"/>
      <c r="R132" s="61">
        <f>IF(Q132=0,0,Q132/Q$128*100)</f>
        <v>0</v>
      </c>
      <c r="S132" s="60"/>
      <c r="T132" s="61">
        <f>IF(S132=0,0,S132/S$128*100)</f>
        <v>0</v>
      </c>
      <c r="U132" s="60"/>
      <c r="V132" s="61">
        <f>IF(U132=0,0,U132/U$128*100)</f>
        <v>0</v>
      </c>
      <c r="W132" s="60"/>
      <c r="X132" s="61">
        <f>IF(W132=0,0,W132/W$128*100)</f>
        <v>0</v>
      </c>
      <c r="Y132" s="60"/>
      <c r="Z132" s="61">
        <f>IF(Y132=0,0,Y132/Y$128*100)</f>
        <v>0</v>
      </c>
      <c r="AA132" s="60">
        <f>Y132</f>
        <v>0</v>
      </c>
      <c r="AB132" s="61">
        <f>IF(AA132=0,0,AA132/AA$128*100)</f>
        <v>0</v>
      </c>
      <c r="AC132" s="252"/>
      <c r="AD132" s="8"/>
      <c r="AE132" s="4"/>
      <c r="AF132" s="7"/>
      <c r="AG132" s="4"/>
      <c r="AH132" s="22"/>
      <c r="AI132" s="282"/>
      <c r="AJ132" s="128">
        <f t="shared" si="1620"/>
        <v>0</v>
      </c>
      <c r="AK132" s="128">
        <f t="shared" si="1621"/>
        <v>0</v>
      </c>
      <c r="AL132" s="60"/>
      <c r="AM132" s="61">
        <f>IF(AL132=0,0,AL132/AL$128*100)</f>
        <v>0</v>
      </c>
      <c r="AN132" s="60"/>
      <c r="AO132" s="61">
        <f>IF(AN132=0,0,AN132/AN$128*100)</f>
        <v>0</v>
      </c>
      <c r="AP132" s="60"/>
      <c r="AQ132" s="61">
        <f>IF(AP132=0,0,AP132/AP$128*100)</f>
        <v>0</v>
      </c>
      <c r="AR132" s="60"/>
      <c r="AS132" s="61">
        <f>IF(AR132=0,0,AR132/AR$128*100)</f>
        <v>0</v>
      </c>
      <c r="AT132" s="60"/>
      <c r="AU132" s="61">
        <f>IF(AT132=0,0,AT132/AT$128*100)</f>
        <v>0</v>
      </c>
      <c r="AV132" s="60"/>
      <c r="AW132" s="61">
        <f>IF(AV132=0,0,AV132/AV$128*100)</f>
        <v>0</v>
      </c>
      <c r="AX132" s="60"/>
      <c r="AY132" s="61">
        <f>IF(AX132=0,0,AX132/AX$128*100)</f>
        <v>0</v>
      </c>
      <c r="AZ132" s="60"/>
      <c r="BA132" s="61">
        <f>IF(AZ132=0,0,AZ132/AZ$128*100)</f>
        <v>0</v>
      </c>
      <c r="BB132" s="60"/>
      <c r="BC132" s="61">
        <f>IF(BB132=0,0,BB132/BB$128*100)</f>
        <v>0</v>
      </c>
      <c r="BD132" s="60"/>
      <c r="BE132" s="61">
        <f>IF(BD132=0,0,BD132/BD$128*100)</f>
        <v>0</v>
      </c>
      <c r="BF132" s="60"/>
      <c r="BG132" s="61">
        <f>IF(BF132=0,0,BF132/BF$128*100)</f>
        <v>0</v>
      </c>
      <c r="BH132" s="60"/>
      <c r="BI132" s="61">
        <f>IF(BH132=0,0,BH132/BH$128*100)</f>
        <v>0</v>
      </c>
      <c r="BJ132" s="60">
        <f>BH132</f>
        <v>0</v>
      </c>
      <c r="BK132" s="61">
        <f>IF(BJ132=0,0,BJ132/BJ$128*100)</f>
        <v>0</v>
      </c>
      <c r="BL132" s="252"/>
      <c r="BM132" s="8"/>
      <c r="BN132" s="4"/>
      <c r="BO132" s="7"/>
      <c r="BP132" s="4"/>
      <c r="BQ132" s="22"/>
      <c r="BR132" s="282"/>
      <c r="BS132" s="128">
        <f t="shared" si="1622"/>
        <v>0</v>
      </c>
      <c r="BT132" s="128">
        <f t="shared" si="1623"/>
        <v>0</v>
      </c>
      <c r="BU132" s="60"/>
      <c r="BV132" s="61">
        <f>IF(BU132=0,0,BU132/BU$128*100)</f>
        <v>0</v>
      </c>
      <c r="BW132" s="60"/>
      <c r="BX132" s="61">
        <f>IF(BW132=0,0,BW132/BW$128*100)</f>
        <v>0</v>
      </c>
      <c r="BY132" s="60"/>
      <c r="BZ132" s="61">
        <f>IF(BY132=0,0,BY132/BY$128*100)</f>
        <v>0</v>
      </c>
      <c r="CA132" s="60"/>
      <c r="CB132" s="61">
        <f>IF(CA132=0,0,CA132/CA$128*100)</f>
        <v>0</v>
      </c>
      <c r="CC132" s="60"/>
      <c r="CD132" s="61">
        <f>IF(CC132=0,0,CC132/CC$128*100)</f>
        <v>0</v>
      </c>
      <c r="CE132" s="60"/>
      <c r="CF132" s="61">
        <f>IF(CE132=0,0,CE132/CE$128*100)</f>
        <v>0</v>
      </c>
      <c r="CG132" s="60"/>
      <c r="CH132" s="61">
        <f>IF(CG132=0,0,CG132/CG$128*100)</f>
        <v>0</v>
      </c>
      <c r="CI132" s="60"/>
      <c r="CJ132" s="61">
        <f>IF(CI132=0,0,CI132/CI$128*100)</f>
        <v>0</v>
      </c>
      <c r="CK132" s="60"/>
      <c r="CL132" s="61">
        <f>IF(CK132=0,0,CK132/CK$128*100)</f>
        <v>0</v>
      </c>
      <c r="CM132" s="60"/>
      <c r="CN132" s="61">
        <f>IF(CM132=0,0,CM132/CM$128*100)</f>
        <v>0</v>
      </c>
      <c r="CO132" s="60"/>
      <c r="CP132" s="61">
        <f>IF(CO132=0,0,CO132/CO$128*100)</f>
        <v>0</v>
      </c>
      <c r="CQ132" s="60"/>
      <c r="CR132" s="61">
        <f>IF(CQ132=0,0,CQ132/CQ$128*100)</f>
        <v>0</v>
      </c>
      <c r="CS132" s="60">
        <f>CQ132</f>
        <v>0</v>
      </c>
      <c r="CT132" s="61">
        <f>IF(CS132=0,0,CS132/CS$128*100)</f>
        <v>0</v>
      </c>
      <c r="CU132" s="252"/>
      <c r="CV132" s="8"/>
      <c r="CW132" s="4"/>
      <c r="CX132" s="7"/>
      <c r="CY132" s="4"/>
      <c r="CZ132" s="22"/>
      <c r="DA132" s="282"/>
      <c r="DB132" s="128">
        <f t="shared" si="1624"/>
        <v>0</v>
      </c>
      <c r="DC132" s="128">
        <f t="shared" si="1625"/>
        <v>0</v>
      </c>
      <c r="DD132" s="60"/>
      <c r="DE132" s="61">
        <f>IF(DD132=0,0,DD132/DD$128*100)</f>
        <v>0</v>
      </c>
      <c r="DF132" s="60"/>
      <c r="DG132" s="61">
        <f>IF(DF132=0,0,DF132/DF$128*100)</f>
        <v>0</v>
      </c>
      <c r="DH132" s="60"/>
      <c r="DI132" s="61">
        <f>IF(DH132=0,0,DH132/DH$128*100)</f>
        <v>0</v>
      </c>
      <c r="DJ132" s="60"/>
      <c r="DK132" s="61">
        <f>IF(DJ132=0,0,DJ132/DJ$128*100)</f>
        <v>0</v>
      </c>
      <c r="DL132" s="60"/>
      <c r="DM132" s="61">
        <f>IF(DL132=0,0,DL132/DL$128*100)</f>
        <v>0</v>
      </c>
      <c r="DN132" s="60"/>
      <c r="DO132" s="61">
        <f>IF(DN132=0,0,DN132/DN$128*100)</f>
        <v>0</v>
      </c>
      <c r="DP132" s="60"/>
      <c r="DQ132" s="61">
        <f>IF(DP132=0,0,DP132/DP$128*100)</f>
        <v>0</v>
      </c>
      <c r="DR132" s="60"/>
      <c r="DS132" s="61">
        <f>IF(DR132=0,0,DR132/DR$128*100)</f>
        <v>0</v>
      </c>
      <c r="DT132" s="60"/>
      <c r="DU132" s="61">
        <f>IF(DT132=0,0,DT132/DT$128*100)</f>
        <v>0</v>
      </c>
      <c r="DV132" s="60"/>
      <c r="DW132" s="61">
        <f>IF(DV132=0,0,DV132/DV$128*100)</f>
        <v>0</v>
      </c>
      <c r="DX132" s="60"/>
      <c r="DY132" s="61">
        <f>IF(DX132=0,0,DX132/DX$128*100)</f>
        <v>0</v>
      </c>
      <c r="DZ132" s="60"/>
      <c r="EA132" s="61">
        <f>IF(DZ132=0,0,DZ132/DZ$128*100)</f>
        <v>0</v>
      </c>
      <c r="EB132" s="60">
        <f>DZ132</f>
        <v>0</v>
      </c>
      <c r="EC132" s="61">
        <f>IF(EB132=0,0,EB132/EB$128*100)</f>
        <v>0</v>
      </c>
      <c r="ED132" s="252"/>
      <c r="EE132" s="8"/>
      <c r="EF132" s="4"/>
      <c r="EG132" s="7"/>
      <c r="EH132" s="4"/>
      <c r="EI132" s="22"/>
      <c r="EJ132" s="282"/>
      <c r="EK132" s="128">
        <f t="shared" si="1626"/>
        <v>0</v>
      </c>
      <c r="EL132" s="128">
        <f t="shared" si="1627"/>
        <v>0</v>
      </c>
      <c r="EM132" s="60"/>
      <c r="EN132" s="61">
        <f>IF(EM132=0,0,EM132/EM$128*100)</f>
        <v>0</v>
      </c>
      <c r="EO132" s="60"/>
      <c r="EP132" s="61">
        <f>IF(EO132=0,0,EO132/EO$128*100)</f>
        <v>0</v>
      </c>
      <c r="EQ132" s="60"/>
      <c r="ER132" s="61">
        <f>IF(EQ132=0,0,EQ132/EQ$128*100)</f>
        <v>0</v>
      </c>
      <c r="ES132" s="60"/>
      <c r="ET132" s="61">
        <f>IF(ES132=0,0,ES132/ES$128*100)</f>
        <v>0</v>
      </c>
      <c r="EU132" s="60"/>
      <c r="EV132" s="61">
        <f>IF(EU132=0,0,EU132/EU$128*100)</f>
        <v>0</v>
      </c>
      <c r="EW132" s="60"/>
      <c r="EX132" s="61">
        <f>IF(EW132=0,0,EW132/EW$128*100)</f>
        <v>0</v>
      </c>
      <c r="EY132" s="60"/>
      <c r="EZ132" s="61">
        <f>IF(EY132=0,0,EY132/EY$128*100)</f>
        <v>0</v>
      </c>
      <c r="FA132" s="60"/>
      <c r="FB132" s="61">
        <f>IF(FA132=0,0,FA132/FA$128*100)</f>
        <v>0</v>
      </c>
      <c r="FC132" s="60"/>
      <c r="FD132" s="61">
        <f>IF(FC132=0,0,FC132/FC$128*100)</f>
        <v>0</v>
      </c>
      <c r="FE132" s="60"/>
      <c r="FF132" s="61">
        <f>IF(FE132=0,0,FE132/FE$128*100)</f>
        <v>0</v>
      </c>
      <c r="FG132" s="60"/>
      <c r="FH132" s="61">
        <f>IF(FG132=0,0,FG132/FG$128*100)</f>
        <v>0</v>
      </c>
      <c r="FI132" s="60"/>
      <c r="FJ132" s="61">
        <f>IF(FI132=0,0,FI132/FI$128*100)</f>
        <v>0</v>
      </c>
      <c r="FK132" s="60">
        <f>FI132</f>
        <v>0</v>
      </c>
      <c r="FL132" s="61">
        <f>IF(FK132=0,0,FK132/FK$128*100)</f>
        <v>0</v>
      </c>
      <c r="FM132" s="252"/>
      <c r="FN132" s="8"/>
      <c r="FO132" s="4"/>
      <c r="FP132" s="7"/>
      <c r="FQ132" s="4"/>
      <c r="FR132" s="22"/>
      <c r="FS132" s="282"/>
    </row>
    <row r="133" spans="1:175" hidden="1" outlineLevel="1" x14ac:dyDescent="0.2">
      <c r="A133" s="412" t="s">
        <v>493</v>
      </c>
      <c r="B133" s="412" t="s">
        <v>492</v>
      </c>
      <c r="C133" s="413">
        <f>(C8+C20)/365*12*Stammdaten!$B$19</f>
        <v>0</v>
      </c>
      <c r="D133" s="414">
        <f>IF(C133=0,0,C133/C$128*100)</f>
        <v>0</v>
      </c>
      <c r="E133" s="413">
        <f>(E8+E20)/365*12*Stammdaten!$B$19</f>
        <v>0</v>
      </c>
      <c r="F133" s="414">
        <f t="shared" ref="F133" si="1628">IF(E133=0,0,E133/E$128*100)</f>
        <v>0</v>
      </c>
      <c r="G133" s="413">
        <f>(G8+G20)/365*12*Stammdaten!$B$19</f>
        <v>0</v>
      </c>
      <c r="H133" s="414">
        <f t="shared" ref="H133" si="1629">IF(G133=0,0,G133/G$128*100)</f>
        <v>0</v>
      </c>
      <c r="I133" s="413">
        <f>(I8+I20)/365*12*Stammdaten!$B$19</f>
        <v>0</v>
      </c>
      <c r="J133" s="414">
        <f t="shared" ref="J133" si="1630">IF(I133=0,0,I133/I$128*100)</f>
        <v>0</v>
      </c>
      <c r="K133" s="413">
        <f>(K8+K20)/365*12*Stammdaten!$B$19</f>
        <v>0</v>
      </c>
      <c r="L133" s="414">
        <f t="shared" ref="L133" si="1631">IF(K133=0,0,K133/K$128*100)</f>
        <v>0</v>
      </c>
      <c r="M133" s="413">
        <f>(M8+M20)/365*12*Stammdaten!$B$19</f>
        <v>0</v>
      </c>
      <c r="N133" s="414">
        <f t="shared" ref="N133" si="1632">IF(M133=0,0,M133/M$128*100)</f>
        <v>0</v>
      </c>
      <c r="O133" s="413">
        <f>(O8+O20)/365*12*Stammdaten!$B$19</f>
        <v>0</v>
      </c>
      <c r="P133" s="414">
        <f t="shared" ref="P133" si="1633">IF(O133=0,0,O133/O$128*100)</f>
        <v>0</v>
      </c>
      <c r="Q133" s="413">
        <f>(Q8+Q20)/365*12*Stammdaten!$B$19</f>
        <v>0</v>
      </c>
      <c r="R133" s="414">
        <f t="shared" ref="R133" si="1634">IF(Q133=0,0,Q133/Q$128*100)</f>
        <v>0</v>
      </c>
      <c r="S133" s="413">
        <f>(S8+S20)/365*12*Stammdaten!$B$19</f>
        <v>0</v>
      </c>
      <c r="T133" s="414">
        <f t="shared" ref="T133" si="1635">IF(S133=0,0,S133/S$128*100)</f>
        <v>0</v>
      </c>
      <c r="U133" s="413">
        <f>(U8+U20)/365*12*Stammdaten!$B$19</f>
        <v>0</v>
      </c>
      <c r="V133" s="414">
        <f t="shared" ref="V133" si="1636">IF(U133=0,0,U133/U$128*100)</f>
        <v>0</v>
      </c>
      <c r="W133" s="413">
        <f>(W8+W20)/365*12*Stammdaten!$B$19</f>
        <v>0</v>
      </c>
      <c r="X133" s="414">
        <f t="shared" ref="X133" si="1637">IF(W133=0,0,W133/W$128*100)</f>
        <v>0</v>
      </c>
      <c r="Y133" s="413">
        <f>(Y8+Y20)/365*12*Stammdaten!$B$19</f>
        <v>0</v>
      </c>
      <c r="Z133" s="414">
        <f t="shared" ref="Z133" si="1638">IF(Y133=0,0,Y133/Y$128*100)</f>
        <v>0</v>
      </c>
      <c r="AA133" s="415">
        <f>Y133</f>
        <v>0</v>
      </c>
      <c r="AB133" s="414">
        <f>IF(AA133=0,0,AA133/AA$128*100)</f>
        <v>0</v>
      </c>
      <c r="AC133" s="253"/>
      <c r="AD133" s="13"/>
      <c r="AE133" s="14"/>
      <c r="AF133" s="9"/>
      <c r="AG133" s="14"/>
      <c r="AH133" s="22"/>
      <c r="AI133" s="282"/>
      <c r="AJ133" s="412" t="str">
        <f t="shared" si="1620"/>
        <v>accounts receivables acc. DSO</v>
      </c>
      <c r="AK133" s="413" t="str">
        <f t="shared" si="1621"/>
        <v>Forderungen L+L gemäß DSO</v>
      </c>
      <c r="AL133" s="414">
        <f>(AL8+AL20)/365*12*Stammdaten!$C$19</f>
        <v>0</v>
      </c>
      <c r="AM133" s="413">
        <f>IF(AL133=0,0,AL133/AL$128*100)</f>
        <v>0</v>
      </c>
      <c r="AN133" s="414">
        <f>(AN8+AN20)/365*12*Stammdaten!$C$19</f>
        <v>0</v>
      </c>
      <c r="AO133" s="413">
        <f t="shared" ref="AO133" si="1639">IF(AN133=0,0,AN133/AN$128*100)</f>
        <v>0</v>
      </c>
      <c r="AP133" s="414">
        <f>(AP8+AP20)/365*12*Stammdaten!$C$19</f>
        <v>0</v>
      </c>
      <c r="AQ133" s="413">
        <f t="shared" ref="AQ133" si="1640">IF(AP133=0,0,AP133/AP$128*100)</f>
        <v>0</v>
      </c>
      <c r="AR133" s="414">
        <f>(AR8+AR20)/365*12*Stammdaten!$C$19</f>
        <v>0</v>
      </c>
      <c r="AS133" s="413">
        <f t="shared" ref="AS133" si="1641">IF(AR133=0,0,AR133/AR$128*100)</f>
        <v>0</v>
      </c>
      <c r="AT133" s="414">
        <f>(AT8+AT20)/365*12*Stammdaten!$C$19</f>
        <v>0</v>
      </c>
      <c r="AU133" s="413">
        <f t="shared" ref="AU133" si="1642">IF(AT133=0,0,AT133/AT$128*100)</f>
        <v>0</v>
      </c>
      <c r="AV133" s="414">
        <f>(AV8+AV20)/365*12*Stammdaten!$C$19</f>
        <v>0</v>
      </c>
      <c r="AW133" s="413">
        <f t="shared" ref="AW133" si="1643">IF(AV133=0,0,AV133/AV$128*100)</f>
        <v>0</v>
      </c>
      <c r="AX133" s="414">
        <f>(AX8+AX20)/365*12*Stammdaten!$C$19</f>
        <v>0</v>
      </c>
      <c r="AY133" s="413">
        <f t="shared" ref="AY133" si="1644">IF(AX133=0,0,AX133/AX$128*100)</f>
        <v>0</v>
      </c>
      <c r="AZ133" s="414">
        <f>(AZ8+AZ20)/365*12*Stammdaten!$C$19</f>
        <v>0</v>
      </c>
      <c r="BA133" s="413">
        <f t="shared" ref="BA133" si="1645">IF(AZ133=0,0,AZ133/AZ$128*100)</f>
        <v>0</v>
      </c>
      <c r="BB133" s="414">
        <f>(BB8+BB20)/365*12*Stammdaten!$C$19</f>
        <v>0</v>
      </c>
      <c r="BC133" s="413">
        <f t="shared" ref="BC133" si="1646">IF(BB133=0,0,BB133/BB$128*100)</f>
        <v>0</v>
      </c>
      <c r="BD133" s="414">
        <f>(BD8+BD20)/365*12*Stammdaten!$C$19</f>
        <v>0</v>
      </c>
      <c r="BE133" s="413">
        <f t="shared" ref="BE133" si="1647">IF(BD133=0,0,BD133/BD$128*100)</f>
        <v>0</v>
      </c>
      <c r="BF133" s="414">
        <f>(BF8+BF20)/365*12*Stammdaten!$C$19</f>
        <v>0</v>
      </c>
      <c r="BG133" s="413">
        <f t="shared" ref="BG133" si="1648">IF(BF133=0,0,BF133/BF$128*100)</f>
        <v>0</v>
      </c>
      <c r="BH133" s="414">
        <f>(BH8+BH20)/365*12*Stammdaten!$C$19</f>
        <v>0</v>
      </c>
      <c r="BI133" s="415">
        <f t="shared" ref="BI133" si="1649">IF(BH133=0,0,BH133/BH$128*100)</f>
        <v>0</v>
      </c>
      <c r="BJ133" s="414">
        <f>BH133</f>
        <v>0</v>
      </c>
      <c r="BK133" s="61">
        <f>IF(BJ133=0,0,BJ133/BJ$128*100)</f>
        <v>0</v>
      </c>
      <c r="BL133" s="253"/>
      <c r="BM133" s="13"/>
      <c r="BN133" s="14"/>
      <c r="BO133" s="9"/>
      <c r="BP133" s="14"/>
      <c r="BQ133" s="22"/>
      <c r="BR133" s="282"/>
      <c r="BS133" s="412" t="str">
        <f t="shared" si="1622"/>
        <v>accounts receivables acc. DSO</v>
      </c>
      <c r="BT133" s="413" t="str">
        <f t="shared" si="1623"/>
        <v>Forderungen L+L gemäß DSO</v>
      </c>
      <c r="BU133" s="414">
        <f>(BU8+BU20)/365*12*Stammdaten!$D$19</f>
        <v>0</v>
      </c>
      <c r="BV133" s="413">
        <f>IF(BU133=0,0,BU133/BU$128*100)</f>
        <v>0</v>
      </c>
      <c r="BW133" s="414">
        <f>(BW8+BW20)/365*12*Stammdaten!$D$19</f>
        <v>0</v>
      </c>
      <c r="BX133" s="413">
        <f t="shared" ref="BX133" si="1650">IF(BW133=0,0,BW133/BW$128*100)</f>
        <v>0</v>
      </c>
      <c r="BY133" s="414">
        <f>(BY8+BY20)/365*12*Stammdaten!$D$19</f>
        <v>0</v>
      </c>
      <c r="BZ133" s="413">
        <f t="shared" ref="BZ133" si="1651">IF(BY133=0,0,BY133/BY$128*100)</f>
        <v>0</v>
      </c>
      <c r="CA133" s="414">
        <f>(CA8+CA20)/365*12*Stammdaten!$D$19</f>
        <v>0</v>
      </c>
      <c r="CB133" s="413">
        <f t="shared" ref="CB133" si="1652">IF(CA133=0,0,CA133/CA$128*100)</f>
        <v>0</v>
      </c>
      <c r="CC133" s="414">
        <f>(CC8+CC20)/365*12*Stammdaten!$D$19</f>
        <v>0</v>
      </c>
      <c r="CD133" s="413">
        <f t="shared" ref="CD133" si="1653">IF(CC133=0,0,CC133/CC$128*100)</f>
        <v>0</v>
      </c>
      <c r="CE133" s="414">
        <f>(CE8+CE20)/365*12*Stammdaten!$D$19</f>
        <v>0</v>
      </c>
      <c r="CF133" s="413">
        <f t="shared" ref="CF133" si="1654">IF(CE133=0,0,CE133/CE$128*100)</f>
        <v>0</v>
      </c>
      <c r="CG133" s="414">
        <f>(CG8+CG20)/365*12*Stammdaten!$D$19</f>
        <v>0</v>
      </c>
      <c r="CH133" s="413">
        <f t="shared" ref="CH133" si="1655">IF(CG133=0,0,CG133/CG$128*100)</f>
        <v>0</v>
      </c>
      <c r="CI133" s="414">
        <f>(CI8+CI20)/365*12*Stammdaten!$D$19</f>
        <v>0</v>
      </c>
      <c r="CJ133" s="413">
        <f t="shared" ref="CJ133" si="1656">IF(CI133=0,0,CI133/CI$128*100)</f>
        <v>0</v>
      </c>
      <c r="CK133" s="414">
        <f>(CK8+CK20)/365*12*Stammdaten!$D$19</f>
        <v>0</v>
      </c>
      <c r="CL133" s="413">
        <f t="shared" ref="CL133" si="1657">IF(CK133=0,0,CK133/CK$128*100)</f>
        <v>0</v>
      </c>
      <c r="CM133" s="414">
        <f>(CM8+CM20)/365*12*Stammdaten!$D$19</f>
        <v>0</v>
      </c>
      <c r="CN133" s="413">
        <f t="shared" ref="CN133" si="1658">IF(CM133=0,0,CM133/CM$128*100)</f>
        <v>0</v>
      </c>
      <c r="CO133" s="414">
        <f>(CO8+CO20)/365*12*Stammdaten!$D$19</f>
        <v>0</v>
      </c>
      <c r="CP133" s="413">
        <f t="shared" ref="CP133" si="1659">IF(CO133=0,0,CO133/CO$128*100)</f>
        <v>0</v>
      </c>
      <c r="CQ133" s="414">
        <f>(CQ8+CQ20)/365*12*Stammdaten!$D$19</f>
        <v>0</v>
      </c>
      <c r="CR133" s="415">
        <f t="shared" ref="CR133" si="1660">IF(CQ133=0,0,CQ133/CQ$128*100)</f>
        <v>0</v>
      </c>
      <c r="CS133" s="414">
        <f>CQ133</f>
        <v>0</v>
      </c>
      <c r="CT133" s="61">
        <f>IF(CS133=0,0,CS133/CS$128*100)</f>
        <v>0</v>
      </c>
      <c r="CU133" s="253"/>
      <c r="CV133" s="13"/>
      <c r="CW133" s="14"/>
      <c r="CX133" s="9"/>
      <c r="CY133" s="14"/>
      <c r="CZ133" s="22"/>
      <c r="DA133" s="282"/>
      <c r="DB133" s="412" t="str">
        <f t="shared" si="1624"/>
        <v>accounts receivables acc. DSO</v>
      </c>
      <c r="DC133" s="413" t="str">
        <f t="shared" si="1625"/>
        <v>Forderungen L+L gemäß DSO</v>
      </c>
      <c r="DD133" s="414">
        <f>(DD8+DD20)/365*12*Stammdaten!$E$19</f>
        <v>0</v>
      </c>
      <c r="DE133" s="413">
        <f>IF(DD133=0,0,DD133/DD$128*100)</f>
        <v>0</v>
      </c>
      <c r="DF133" s="414">
        <f>(DF8+DF20)/365*12*Stammdaten!$E$19</f>
        <v>0</v>
      </c>
      <c r="DG133" s="413">
        <f t="shared" ref="DG133" si="1661">IF(DF133=0,0,DF133/DF$128*100)</f>
        <v>0</v>
      </c>
      <c r="DH133" s="414">
        <f>(DH8+DH20)/365*12*Stammdaten!$E$19</f>
        <v>0</v>
      </c>
      <c r="DI133" s="413">
        <f t="shared" ref="DI133" si="1662">IF(DH133=0,0,DH133/DH$128*100)</f>
        <v>0</v>
      </c>
      <c r="DJ133" s="414">
        <f>(DJ8+DJ20)/365*12*Stammdaten!$E$19</f>
        <v>0</v>
      </c>
      <c r="DK133" s="413">
        <f t="shared" ref="DK133" si="1663">IF(DJ133=0,0,DJ133/DJ$128*100)</f>
        <v>0</v>
      </c>
      <c r="DL133" s="414">
        <f>(DL8+DL20)/365*12*Stammdaten!$E$19</f>
        <v>0</v>
      </c>
      <c r="DM133" s="413">
        <f t="shared" ref="DM133" si="1664">IF(DL133=0,0,DL133/DL$128*100)</f>
        <v>0</v>
      </c>
      <c r="DN133" s="414">
        <f>(DN8+DN20)/365*12*Stammdaten!$E$19</f>
        <v>0</v>
      </c>
      <c r="DO133" s="413">
        <f t="shared" ref="DO133" si="1665">IF(DN133=0,0,DN133/DN$128*100)</f>
        <v>0</v>
      </c>
      <c r="DP133" s="414">
        <f>(DP8+DP20)/365*12*Stammdaten!$E$19</f>
        <v>0</v>
      </c>
      <c r="DQ133" s="413">
        <f t="shared" ref="DQ133" si="1666">IF(DP133=0,0,DP133/DP$128*100)</f>
        <v>0</v>
      </c>
      <c r="DR133" s="414">
        <f>(DR8+DR20)/365*12*Stammdaten!$E$19</f>
        <v>0</v>
      </c>
      <c r="DS133" s="413">
        <f t="shared" ref="DS133" si="1667">IF(DR133=0,0,DR133/DR$128*100)</f>
        <v>0</v>
      </c>
      <c r="DT133" s="414">
        <f>(DT8+DT20)/365*12*Stammdaten!$E$19</f>
        <v>0</v>
      </c>
      <c r="DU133" s="413">
        <f t="shared" ref="DU133" si="1668">IF(DT133=0,0,DT133/DT$128*100)</f>
        <v>0</v>
      </c>
      <c r="DV133" s="414">
        <f>(DV8+DV20)/365*12*Stammdaten!$E$19</f>
        <v>0</v>
      </c>
      <c r="DW133" s="413">
        <f t="shared" ref="DW133" si="1669">IF(DV133=0,0,DV133/DV$128*100)</f>
        <v>0</v>
      </c>
      <c r="DX133" s="414">
        <f>(DX8+DX20)/365*12*Stammdaten!$E$19</f>
        <v>0</v>
      </c>
      <c r="DY133" s="413">
        <f t="shared" ref="DY133" si="1670">IF(DX133=0,0,DX133/DX$128*100)</f>
        <v>0</v>
      </c>
      <c r="DZ133" s="414">
        <f>(DZ8+DZ20)/365*12*Stammdaten!$E$19</f>
        <v>0</v>
      </c>
      <c r="EA133" s="415">
        <f t="shared" ref="EA133" si="1671">IF(DZ133=0,0,DZ133/DZ$128*100)</f>
        <v>0</v>
      </c>
      <c r="EB133" s="414">
        <f>DZ133</f>
        <v>0</v>
      </c>
      <c r="EC133" s="61">
        <f>IF(EB133=0,0,EB133/EB$128*100)</f>
        <v>0</v>
      </c>
      <c r="ED133" s="253"/>
      <c r="EE133" s="13"/>
      <c r="EF133" s="14"/>
      <c r="EG133" s="9"/>
      <c r="EH133" s="14"/>
      <c r="EI133" s="22"/>
      <c r="EJ133" s="282"/>
      <c r="EK133" s="412" t="str">
        <f t="shared" si="1626"/>
        <v>accounts receivables acc. DSO</v>
      </c>
      <c r="EL133" s="413" t="str">
        <f t="shared" si="1627"/>
        <v>Forderungen L+L gemäß DSO</v>
      </c>
      <c r="EM133" s="414">
        <f>(EM8+EM20)/365*12*Stammdaten!$F$19</f>
        <v>0</v>
      </c>
      <c r="EN133" s="413">
        <f>IF(EM133=0,0,EM133/EM$128*100)</f>
        <v>0</v>
      </c>
      <c r="EO133" s="414">
        <f>(EO8+EO20)/365*12*Stammdaten!$F$19</f>
        <v>0</v>
      </c>
      <c r="EP133" s="413">
        <f t="shared" ref="EP133" si="1672">IF(EO133=0,0,EO133/EO$128*100)</f>
        <v>0</v>
      </c>
      <c r="EQ133" s="414">
        <f>(EQ8+EQ20)/365*12*Stammdaten!$F$19</f>
        <v>0</v>
      </c>
      <c r="ER133" s="413">
        <f t="shared" ref="ER133" si="1673">IF(EQ133=0,0,EQ133/EQ$128*100)</f>
        <v>0</v>
      </c>
      <c r="ES133" s="414">
        <f>(ES8+ES20)/365*12*Stammdaten!$F$19</f>
        <v>0</v>
      </c>
      <c r="ET133" s="413">
        <f t="shared" ref="ET133" si="1674">IF(ES133=0,0,ES133/ES$128*100)</f>
        <v>0</v>
      </c>
      <c r="EU133" s="414">
        <f>(EU8+EU20)/365*12*Stammdaten!$F$19</f>
        <v>0</v>
      </c>
      <c r="EV133" s="413">
        <f t="shared" ref="EV133" si="1675">IF(EU133=0,0,EU133/EU$128*100)</f>
        <v>0</v>
      </c>
      <c r="EW133" s="414">
        <f>(EW8+EW20)/365*12*Stammdaten!$F$19</f>
        <v>0</v>
      </c>
      <c r="EX133" s="413">
        <f t="shared" ref="EX133" si="1676">IF(EW133=0,0,EW133/EW$128*100)</f>
        <v>0</v>
      </c>
      <c r="EY133" s="414">
        <f>(EY8+EY20)/365*12*Stammdaten!$F$19</f>
        <v>0</v>
      </c>
      <c r="EZ133" s="413">
        <f t="shared" ref="EZ133" si="1677">IF(EY133=0,0,EY133/EY$128*100)</f>
        <v>0</v>
      </c>
      <c r="FA133" s="414">
        <f>(FA8+FA20)/365*12*Stammdaten!$F$19</f>
        <v>0</v>
      </c>
      <c r="FB133" s="413">
        <f t="shared" ref="FB133" si="1678">IF(FA133=0,0,FA133/FA$128*100)</f>
        <v>0</v>
      </c>
      <c r="FC133" s="414">
        <f>(FC8+FC20)/365*12*Stammdaten!$F$19</f>
        <v>0</v>
      </c>
      <c r="FD133" s="413">
        <f t="shared" ref="FD133" si="1679">IF(FC133=0,0,FC133/FC$128*100)</f>
        <v>0</v>
      </c>
      <c r="FE133" s="414">
        <f>(FE8+FE20)/365*12*Stammdaten!$F$19</f>
        <v>0</v>
      </c>
      <c r="FF133" s="413">
        <f t="shared" ref="FF133" si="1680">IF(FE133=0,0,FE133/FE$128*100)</f>
        <v>0</v>
      </c>
      <c r="FG133" s="414">
        <f>(FG8+FG20)/365*12*Stammdaten!$F$19</f>
        <v>0</v>
      </c>
      <c r="FH133" s="413">
        <f t="shared" ref="FH133" si="1681">IF(FG133=0,0,FG133/FG$128*100)</f>
        <v>0</v>
      </c>
      <c r="FI133" s="414">
        <f>(FI8+FI20)/365*12*Stammdaten!$F$19</f>
        <v>0</v>
      </c>
      <c r="FJ133" s="415">
        <f t="shared" ref="FJ133" si="1682">IF(FI133=0,0,FI133/FI$128*100)</f>
        <v>0</v>
      </c>
      <c r="FK133" s="414">
        <f>FI133</f>
        <v>0</v>
      </c>
      <c r="FL133" s="61">
        <f>IF(FK133=0,0,FK133/FK$128*100)</f>
        <v>0</v>
      </c>
      <c r="FM133" s="253"/>
      <c r="FN133" s="13"/>
      <c r="FO133" s="14"/>
      <c r="FP133" s="9"/>
      <c r="FQ133" s="14"/>
      <c r="FR133" s="22"/>
      <c r="FS133" s="282"/>
    </row>
    <row r="134" spans="1:175" ht="4.5" customHeight="1" x14ac:dyDescent="0.2">
      <c r="A134" s="59"/>
      <c r="B134" s="59"/>
      <c r="C134" s="62"/>
      <c r="D134" s="61"/>
      <c r="E134" s="62"/>
      <c r="F134" s="61"/>
      <c r="G134" s="62"/>
      <c r="H134" s="61"/>
      <c r="I134" s="62"/>
      <c r="J134" s="61"/>
      <c r="K134" s="62"/>
      <c r="L134" s="61"/>
      <c r="M134" s="62"/>
      <c r="N134" s="61"/>
      <c r="O134" s="62"/>
      <c r="P134" s="61"/>
      <c r="Q134" s="62"/>
      <c r="R134" s="61"/>
      <c r="S134" s="62"/>
      <c r="T134" s="61"/>
      <c r="U134" s="62"/>
      <c r="V134" s="61"/>
      <c r="W134" s="62"/>
      <c r="X134" s="61"/>
      <c r="Y134" s="62"/>
      <c r="Z134" s="61"/>
      <c r="AA134" s="62"/>
      <c r="AB134" s="61"/>
      <c r="AC134" s="252"/>
      <c r="AD134" s="8"/>
      <c r="AE134" s="4"/>
      <c r="AF134" s="7"/>
      <c r="AG134" s="4"/>
      <c r="AH134" s="22"/>
      <c r="AI134" s="282"/>
      <c r="AJ134" s="59"/>
      <c r="AK134" s="59"/>
      <c r="AL134" s="62"/>
      <c r="AM134" s="61"/>
      <c r="AN134" s="62"/>
      <c r="AO134" s="61"/>
      <c r="AP134" s="62"/>
      <c r="AQ134" s="61"/>
      <c r="AR134" s="62"/>
      <c r="AS134" s="61"/>
      <c r="AT134" s="62"/>
      <c r="AU134" s="61"/>
      <c r="AV134" s="62"/>
      <c r="AW134" s="61"/>
      <c r="AX134" s="62"/>
      <c r="AY134" s="61"/>
      <c r="AZ134" s="62"/>
      <c r="BA134" s="61"/>
      <c r="BB134" s="62"/>
      <c r="BC134" s="61"/>
      <c r="BD134" s="62"/>
      <c r="BE134" s="61"/>
      <c r="BF134" s="62"/>
      <c r="BG134" s="61"/>
      <c r="BH134" s="62"/>
      <c r="BI134" s="61"/>
      <c r="BJ134" s="62"/>
      <c r="BK134" s="61"/>
      <c r="BL134" s="252"/>
      <c r="BM134" s="8"/>
      <c r="BN134" s="4"/>
      <c r="BO134" s="7"/>
      <c r="BP134" s="4"/>
      <c r="BQ134" s="22"/>
      <c r="BR134" s="282"/>
      <c r="BS134" s="59"/>
      <c r="BT134" s="59"/>
      <c r="BU134" s="62"/>
      <c r="BV134" s="61"/>
      <c r="BW134" s="62"/>
      <c r="BX134" s="61"/>
      <c r="BY134" s="62"/>
      <c r="BZ134" s="61"/>
      <c r="CA134" s="62"/>
      <c r="CB134" s="61"/>
      <c r="CC134" s="62"/>
      <c r="CD134" s="61"/>
      <c r="CE134" s="62"/>
      <c r="CF134" s="61"/>
      <c r="CG134" s="62"/>
      <c r="CH134" s="61"/>
      <c r="CI134" s="62"/>
      <c r="CJ134" s="61"/>
      <c r="CK134" s="62"/>
      <c r="CL134" s="61"/>
      <c r="CM134" s="62"/>
      <c r="CN134" s="61"/>
      <c r="CO134" s="62"/>
      <c r="CP134" s="61"/>
      <c r="CQ134" s="62"/>
      <c r="CR134" s="61"/>
      <c r="CS134" s="62"/>
      <c r="CT134" s="61"/>
      <c r="CU134" s="252"/>
      <c r="CV134" s="8"/>
      <c r="CW134" s="4"/>
      <c r="CX134" s="7"/>
      <c r="CY134" s="4"/>
      <c r="CZ134" s="22"/>
      <c r="DA134" s="282"/>
      <c r="DB134" s="59"/>
      <c r="DC134" s="59"/>
      <c r="DD134" s="62"/>
      <c r="DE134" s="61"/>
      <c r="DF134" s="62"/>
      <c r="DG134" s="61"/>
      <c r="DH134" s="62"/>
      <c r="DI134" s="61"/>
      <c r="DJ134" s="62"/>
      <c r="DK134" s="61"/>
      <c r="DL134" s="62"/>
      <c r="DM134" s="61"/>
      <c r="DN134" s="62"/>
      <c r="DO134" s="61"/>
      <c r="DP134" s="62"/>
      <c r="DQ134" s="61"/>
      <c r="DR134" s="62"/>
      <c r="DS134" s="61"/>
      <c r="DT134" s="62"/>
      <c r="DU134" s="61"/>
      <c r="DV134" s="62"/>
      <c r="DW134" s="61"/>
      <c r="DX134" s="62"/>
      <c r="DY134" s="61"/>
      <c r="DZ134" s="62"/>
      <c r="EA134" s="61"/>
      <c r="EB134" s="62"/>
      <c r="EC134" s="61"/>
      <c r="ED134" s="252"/>
      <c r="EE134" s="8"/>
      <c r="EF134" s="4"/>
      <c r="EG134" s="7"/>
      <c r="EH134" s="4"/>
      <c r="EI134" s="22"/>
      <c r="EJ134" s="282"/>
      <c r="EK134" s="59"/>
      <c r="EL134" s="59"/>
      <c r="EM134" s="62"/>
      <c r="EN134" s="61"/>
      <c r="EO134" s="62"/>
      <c r="EP134" s="61"/>
      <c r="EQ134" s="62"/>
      <c r="ER134" s="61"/>
      <c r="ES134" s="62"/>
      <c r="ET134" s="61"/>
      <c r="EU134" s="62"/>
      <c r="EV134" s="61"/>
      <c r="EW134" s="62"/>
      <c r="EX134" s="61"/>
      <c r="EY134" s="62"/>
      <c r="EZ134" s="61"/>
      <c r="FA134" s="62"/>
      <c r="FB134" s="61"/>
      <c r="FC134" s="62"/>
      <c r="FD134" s="61"/>
      <c r="FE134" s="62"/>
      <c r="FF134" s="61"/>
      <c r="FG134" s="62"/>
      <c r="FH134" s="61"/>
      <c r="FI134" s="62"/>
      <c r="FJ134" s="61"/>
      <c r="FK134" s="62"/>
      <c r="FL134" s="61"/>
      <c r="FM134" s="252"/>
      <c r="FN134" s="8"/>
      <c r="FO134" s="4"/>
      <c r="FP134" s="7"/>
      <c r="FQ134" s="4"/>
      <c r="FR134" s="22"/>
      <c r="FS134" s="282"/>
    </row>
    <row r="135" spans="1:175" s="28" customFormat="1" collapsed="1" x14ac:dyDescent="0.2">
      <c r="A135" s="50" t="s">
        <v>22</v>
      </c>
      <c r="B135" s="50" t="s">
        <v>316</v>
      </c>
      <c r="C135" s="51">
        <f>SUM(C136:C140)</f>
        <v>0</v>
      </c>
      <c r="D135" s="52">
        <f>IF(C135=0,0,C135/C$149*100)</f>
        <v>0</v>
      </c>
      <c r="E135" s="51">
        <f>SUM(E136:E140)</f>
        <v>0</v>
      </c>
      <c r="F135" s="52">
        <f>IF(E135=0,0,E135/E$149*100)</f>
        <v>0</v>
      </c>
      <c r="G135" s="51">
        <f>SUM(G136:G140)</f>
        <v>0</v>
      </c>
      <c r="H135" s="52">
        <f>IF(G135=0,0,G135/G$149*100)</f>
        <v>0</v>
      </c>
      <c r="I135" s="51">
        <f>SUM(I136:I140)</f>
        <v>0</v>
      </c>
      <c r="J135" s="52">
        <f>IF(I135=0,0,I135/I$149*100)</f>
        <v>0</v>
      </c>
      <c r="K135" s="51">
        <f>SUM(K136:K140)</f>
        <v>0</v>
      </c>
      <c r="L135" s="52">
        <f>IF(K135=0,0,K135/K$149*100)</f>
        <v>0</v>
      </c>
      <c r="M135" s="51">
        <f>SUM(M136:M140)</f>
        <v>0</v>
      </c>
      <c r="N135" s="52">
        <f>IF(M135=0,0,M135/M$149*100)</f>
        <v>0</v>
      </c>
      <c r="O135" s="51">
        <f>SUM(O136:O140)</f>
        <v>0</v>
      </c>
      <c r="P135" s="52">
        <f>IF(O135=0,0,O135/O$149*100)</f>
        <v>0</v>
      </c>
      <c r="Q135" s="51">
        <f>SUM(Q136:Q140)</f>
        <v>0</v>
      </c>
      <c r="R135" s="52">
        <f>IF(Q135=0,0,Q135/Q$149*100)</f>
        <v>0</v>
      </c>
      <c r="S135" s="51">
        <f>SUM(S136:S140)</f>
        <v>0</v>
      </c>
      <c r="T135" s="52">
        <f>IF(S135=0,0,S135/S$149*100)</f>
        <v>0</v>
      </c>
      <c r="U135" s="51">
        <f>SUM(U136:U140)</f>
        <v>0</v>
      </c>
      <c r="V135" s="52">
        <f>IF(U135=0,0,U135/U$149*100)</f>
        <v>0</v>
      </c>
      <c r="W135" s="51">
        <f>SUM(W136:W140)</f>
        <v>0</v>
      </c>
      <c r="X135" s="52">
        <f>IF(W135=0,0,W135/W$149*100)</f>
        <v>0</v>
      </c>
      <c r="Y135" s="51">
        <f>SUM(Y136:Y140)</f>
        <v>0</v>
      </c>
      <c r="Z135" s="52">
        <f>IF(Y135=0,0,Y135/Y$149*100)</f>
        <v>0</v>
      </c>
      <c r="AA135" s="51">
        <f t="shared" ref="AA135" si="1683">Y135</f>
        <v>0</v>
      </c>
      <c r="AB135" s="52">
        <f>IF(AA135=0,0,AA135/AA$149*100)</f>
        <v>0</v>
      </c>
      <c r="AC135" s="252"/>
      <c r="AD135" s="8"/>
      <c r="AE135" s="4"/>
      <c r="AF135" s="7"/>
      <c r="AG135" s="4"/>
      <c r="AH135" s="22"/>
      <c r="AI135" s="282"/>
      <c r="AJ135" s="50" t="s">
        <v>22</v>
      </c>
      <c r="AK135" s="50" t="s">
        <v>316</v>
      </c>
      <c r="AL135" s="51">
        <f>SUM(AL136:AL140)</f>
        <v>0</v>
      </c>
      <c r="AM135" s="52">
        <f>IF(AL135=0,0,AL135/AL$149*100)</f>
        <v>0</v>
      </c>
      <c r="AN135" s="51">
        <f>SUM(AN136:AN140)</f>
        <v>0</v>
      </c>
      <c r="AO135" s="52">
        <f>IF(AN135=0,0,AN135/AN$149*100)</f>
        <v>0</v>
      </c>
      <c r="AP135" s="51">
        <f>SUM(AP136:AP140)</f>
        <v>0</v>
      </c>
      <c r="AQ135" s="52">
        <f>IF(AP135=0,0,AP135/AP$149*100)</f>
        <v>0</v>
      </c>
      <c r="AR135" s="51">
        <f>SUM(AR136:AR140)</f>
        <v>0</v>
      </c>
      <c r="AS135" s="52">
        <f>IF(AR135=0,0,AR135/AR$149*100)</f>
        <v>0</v>
      </c>
      <c r="AT135" s="51">
        <f>SUM(AT136:AT140)</f>
        <v>0</v>
      </c>
      <c r="AU135" s="52">
        <f>IF(AT135=0,0,AT135/AT$149*100)</f>
        <v>0</v>
      </c>
      <c r="AV135" s="51">
        <f>SUM(AV136:AV140)</f>
        <v>0</v>
      </c>
      <c r="AW135" s="52">
        <f>IF(AV135=0,0,AV135/AV$149*100)</f>
        <v>0</v>
      </c>
      <c r="AX135" s="51">
        <f>SUM(AX136:AX140)</f>
        <v>0</v>
      </c>
      <c r="AY135" s="52">
        <f>IF(AX135=0,0,AX135/AX$149*100)</f>
        <v>0</v>
      </c>
      <c r="AZ135" s="51">
        <f>SUM(AZ136:AZ140)</f>
        <v>0</v>
      </c>
      <c r="BA135" s="52">
        <f>IF(AZ135=0,0,AZ135/AZ$149*100)</f>
        <v>0</v>
      </c>
      <c r="BB135" s="51">
        <f>SUM(BB136:BB140)</f>
        <v>0</v>
      </c>
      <c r="BC135" s="52">
        <f>IF(BB135=0,0,BB135/BB$149*100)</f>
        <v>0</v>
      </c>
      <c r="BD135" s="51">
        <f>SUM(BD136:BD140)</f>
        <v>0</v>
      </c>
      <c r="BE135" s="52">
        <f>IF(BD135=0,0,BD135/BD$149*100)</f>
        <v>0</v>
      </c>
      <c r="BF135" s="51">
        <f>SUM(BF136:BF140)</f>
        <v>0</v>
      </c>
      <c r="BG135" s="52">
        <f>IF(BF135=0,0,BF135/BF$149*100)</f>
        <v>0</v>
      </c>
      <c r="BH135" s="51">
        <f>SUM(BH136:BH140)</f>
        <v>0</v>
      </c>
      <c r="BI135" s="52">
        <f>IF(BH135=0,0,BH135/BH$149*100)</f>
        <v>0</v>
      </c>
      <c r="BJ135" s="51">
        <f t="shared" ref="BJ135" si="1684">BH135</f>
        <v>0</v>
      </c>
      <c r="BK135" s="52">
        <f>IF(BJ135=0,0,BJ135/BJ$149*100)</f>
        <v>0</v>
      </c>
      <c r="BL135" s="252"/>
      <c r="BM135" s="8"/>
      <c r="BN135" s="4"/>
      <c r="BO135" s="7"/>
      <c r="BP135" s="4"/>
      <c r="BQ135" s="22"/>
      <c r="BR135" s="282"/>
      <c r="BS135" s="50" t="s">
        <v>22</v>
      </c>
      <c r="BT135" s="50" t="s">
        <v>316</v>
      </c>
      <c r="BU135" s="51">
        <f>SUM(BU136:BU140)</f>
        <v>0</v>
      </c>
      <c r="BV135" s="52">
        <f>IF(BU135=0,0,BU135/BU$149*100)</f>
        <v>0</v>
      </c>
      <c r="BW135" s="51">
        <f>SUM(BW136:BW140)</f>
        <v>0</v>
      </c>
      <c r="BX135" s="52">
        <f>IF(BW135=0,0,BW135/BW$149*100)</f>
        <v>0</v>
      </c>
      <c r="BY135" s="51">
        <f>SUM(BY136:BY140)</f>
        <v>0</v>
      </c>
      <c r="BZ135" s="52">
        <f>IF(BY135=0,0,BY135/BY$149*100)</f>
        <v>0</v>
      </c>
      <c r="CA135" s="51">
        <f>SUM(CA136:CA140)</f>
        <v>0</v>
      </c>
      <c r="CB135" s="52">
        <f>IF(CA135=0,0,CA135/CA$149*100)</f>
        <v>0</v>
      </c>
      <c r="CC135" s="51">
        <f>SUM(CC136:CC140)</f>
        <v>0</v>
      </c>
      <c r="CD135" s="52">
        <f>IF(CC135=0,0,CC135/CC$149*100)</f>
        <v>0</v>
      </c>
      <c r="CE135" s="51">
        <f>SUM(CE136:CE140)</f>
        <v>0</v>
      </c>
      <c r="CF135" s="52">
        <f>IF(CE135=0,0,CE135/CE$149*100)</f>
        <v>0</v>
      </c>
      <c r="CG135" s="51">
        <f>SUM(CG136:CG140)</f>
        <v>0</v>
      </c>
      <c r="CH135" s="52">
        <f>IF(CG135=0,0,CG135/CG$149*100)</f>
        <v>0</v>
      </c>
      <c r="CI135" s="51">
        <f>SUM(CI136:CI140)</f>
        <v>0</v>
      </c>
      <c r="CJ135" s="52">
        <f>IF(CI135=0,0,CI135/CI$149*100)</f>
        <v>0</v>
      </c>
      <c r="CK135" s="51">
        <f>SUM(CK136:CK140)</f>
        <v>0</v>
      </c>
      <c r="CL135" s="52">
        <f>IF(CK135=0,0,CK135/CK$149*100)</f>
        <v>0</v>
      </c>
      <c r="CM135" s="51">
        <f>SUM(CM136:CM140)</f>
        <v>0</v>
      </c>
      <c r="CN135" s="52">
        <f>IF(CM135=0,0,CM135/CM$149*100)</f>
        <v>0</v>
      </c>
      <c r="CO135" s="51">
        <f>SUM(CO136:CO140)</f>
        <v>0</v>
      </c>
      <c r="CP135" s="52">
        <f>IF(CO135=0,0,CO135/CO$149*100)</f>
        <v>0</v>
      </c>
      <c r="CQ135" s="51">
        <f>SUM(CQ136:CQ140)</f>
        <v>0</v>
      </c>
      <c r="CR135" s="52">
        <f>IF(CQ135=0,0,CQ135/CQ$149*100)</f>
        <v>0</v>
      </c>
      <c r="CS135" s="51">
        <f t="shared" ref="CS135" si="1685">CQ135</f>
        <v>0</v>
      </c>
      <c r="CT135" s="52">
        <f>IF(CS135=0,0,CS135/CS$149*100)</f>
        <v>0</v>
      </c>
      <c r="CU135" s="252"/>
      <c r="CV135" s="8"/>
      <c r="CW135" s="4"/>
      <c r="CX135" s="7"/>
      <c r="CY135" s="4"/>
      <c r="CZ135" s="22"/>
      <c r="DA135" s="282"/>
      <c r="DB135" s="50" t="s">
        <v>22</v>
      </c>
      <c r="DC135" s="50" t="s">
        <v>316</v>
      </c>
      <c r="DD135" s="51">
        <f>SUM(DD136:DD140)</f>
        <v>25</v>
      </c>
      <c r="DE135" s="52">
        <f>IF(DD135=0,0,DD135/DD$149*100)</f>
        <v>100</v>
      </c>
      <c r="DF135" s="51">
        <f>SUM(DF136:DF140)</f>
        <v>0</v>
      </c>
      <c r="DG135" s="52">
        <f>IF(DF135=0,0,DF135/DF$149*100)</f>
        <v>0</v>
      </c>
      <c r="DH135" s="51">
        <f>SUM(DH136:DH140)</f>
        <v>0</v>
      </c>
      <c r="DI135" s="52">
        <f>IF(DH135=0,0,DH135/DH$149*100)</f>
        <v>0</v>
      </c>
      <c r="DJ135" s="51">
        <f>SUM(DJ136:DJ140)</f>
        <v>0</v>
      </c>
      <c r="DK135" s="52">
        <f>IF(DJ135=0,0,DJ135/DJ$149*100)</f>
        <v>0</v>
      </c>
      <c r="DL135" s="51">
        <f>SUM(DL136:DL140)</f>
        <v>0</v>
      </c>
      <c r="DM135" s="52">
        <f>IF(DL135=0,0,DL135/DL$149*100)</f>
        <v>0</v>
      </c>
      <c r="DN135" s="51">
        <f>SUM(DN136:DN140)</f>
        <v>0</v>
      </c>
      <c r="DO135" s="52">
        <f>IF(DN135=0,0,DN135/DN$149*100)</f>
        <v>0</v>
      </c>
      <c r="DP135" s="51">
        <f>SUM(DP136:DP140)</f>
        <v>0</v>
      </c>
      <c r="DQ135" s="52">
        <f>IF(DP135=0,0,DP135/DP$149*100)</f>
        <v>0</v>
      </c>
      <c r="DR135" s="51">
        <f>SUM(DR136:DR140)</f>
        <v>0</v>
      </c>
      <c r="DS135" s="52">
        <f>IF(DR135=0,0,DR135/DR$149*100)</f>
        <v>0</v>
      </c>
      <c r="DT135" s="51">
        <f>SUM(DT136:DT140)</f>
        <v>0</v>
      </c>
      <c r="DU135" s="52">
        <f>IF(DT135=0,0,DT135/DT$149*100)</f>
        <v>0</v>
      </c>
      <c r="DV135" s="51">
        <f>SUM(DV136:DV140)</f>
        <v>0</v>
      </c>
      <c r="DW135" s="52">
        <f>IF(DV135=0,0,DV135/DV$149*100)</f>
        <v>0</v>
      </c>
      <c r="DX135" s="51">
        <f>SUM(DX136:DX140)</f>
        <v>0</v>
      </c>
      <c r="DY135" s="52">
        <f>IF(DX135=0,0,DX135/DX$149*100)</f>
        <v>0</v>
      </c>
      <c r="DZ135" s="51">
        <f>SUM(DZ136:DZ140)</f>
        <v>0</v>
      </c>
      <c r="EA135" s="52">
        <f>IF(DZ135=0,0,DZ135/DZ$149*100)</f>
        <v>0</v>
      </c>
      <c r="EB135" s="51">
        <f t="shared" ref="EB135" si="1686">DZ135</f>
        <v>0</v>
      </c>
      <c r="EC135" s="52">
        <f>IF(EB135=0,0,EB135/EB$149*100)</f>
        <v>0</v>
      </c>
      <c r="ED135" s="252"/>
      <c r="EE135" s="8"/>
      <c r="EF135" s="4"/>
      <c r="EG135" s="7"/>
      <c r="EH135" s="4"/>
      <c r="EI135" s="22"/>
      <c r="EJ135" s="282"/>
      <c r="EK135" s="50" t="s">
        <v>22</v>
      </c>
      <c r="EL135" s="50" t="s">
        <v>316</v>
      </c>
      <c r="EM135" s="51">
        <f>SUM(EM136:EM140)</f>
        <v>0</v>
      </c>
      <c r="EN135" s="52">
        <f>IF(EM135=0,0,EM135/EM$149*100)</f>
        <v>0</v>
      </c>
      <c r="EO135" s="51">
        <f>SUM(EO136:EO140)</f>
        <v>0</v>
      </c>
      <c r="EP135" s="52">
        <f>IF(EO135=0,0,EO135/EO$149*100)</f>
        <v>0</v>
      </c>
      <c r="EQ135" s="51">
        <f>SUM(EQ136:EQ140)</f>
        <v>0</v>
      </c>
      <c r="ER135" s="52">
        <f>IF(EQ135=0,0,EQ135/EQ$149*100)</f>
        <v>0</v>
      </c>
      <c r="ES135" s="51">
        <f>SUM(ES136:ES140)</f>
        <v>0</v>
      </c>
      <c r="ET135" s="52">
        <f>IF(ES135=0,0,ES135/ES$149*100)</f>
        <v>0</v>
      </c>
      <c r="EU135" s="51">
        <f>SUM(EU136:EU140)</f>
        <v>0</v>
      </c>
      <c r="EV135" s="52">
        <f>IF(EU135=0,0,EU135/EU$149*100)</f>
        <v>0</v>
      </c>
      <c r="EW135" s="51">
        <f>SUM(EW136:EW140)</f>
        <v>0</v>
      </c>
      <c r="EX135" s="52">
        <f>IF(EW135=0,0,EW135/EW$149*100)</f>
        <v>0</v>
      </c>
      <c r="EY135" s="51">
        <f>SUM(EY136:EY140)</f>
        <v>0</v>
      </c>
      <c r="EZ135" s="52">
        <f>IF(EY135=0,0,EY135/EY$149*100)</f>
        <v>0</v>
      </c>
      <c r="FA135" s="51">
        <f>SUM(FA136:FA140)</f>
        <v>0</v>
      </c>
      <c r="FB135" s="52">
        <f>IF(FA135=0,0,FA135/FA$149*100)</f>
        <v>0</v>
      </c>
      <c r="FC135" s="51">
        <f>SUM(FC136:FC140)</f>
        <v>0</v>
      </c>
      <c r="FD135" s="52">
        <f>IF(FC135=0,0,FC135/FC$149*100)</f>
        <v>0</v>
      </c>
      <c r="FE135" s="51">
        <f>SUM(FE136:FE140)</f>
        <v>0</v>
      </c>
      <c r="FF135" s="52">
        <f>IF(FE135=0,0,FE135/FE$149*100)</f>
        <v>0</v>
      </c>
      <c r="FG135" s="51">
        <f>SUM(FG136:FG140)</f>
        <v>0</v>
      </c>
      <c r="FH135" s="52">
        <f>IF(FG135=0,0,FG135/FG$149*100)</f>
        <v>0</v>
      </c>
      <c r="FI135" s="51">
        <f>SUM(FI136:FI140)</f>
        <v>0</v>
      </c>
      <c r="FJ135" s="52">
        <f>IF(FI135=0,0,FI135/FI$149*100)</f>
        <v>0</v>
      </c>
      <c r="FK135" s="51">
        <f t="shared" ref="FK135" si="1687">FI135</f>
        <v>0</v>
      </c>
      <c r="FL135" s="52">
        <f>IF(FK135=0,0,FK135/FK$149*100)</f>
        <v>0</v>
      </c>
      <c r="FM135" s="252"/>
      <c r="FN135" s="8"/>
      <c r="FO135" s="4"/>
      <c r="FP135" s="7"/>
      <c r="FQ135" s="4"/>
      <c r="FR135" s="22"/>
      <c r="FS135" s="282"/>
    </row>
    <row r="136" spans="1:175" hidden="1" outlineLevel="1" x14ac:dyDescent="0.2">
      <c r="A136" s="128" t="s">
        <v>482</v>
      </c>
      <c r="B136" s="59" t="s">
        <v>430</v>
      </c>
      <c r="C136" s="62"/>
      <c r="D136" s="61">
        <f>IF(C136=0,0,C136/C$135*100)</f>
        <v>0</v>
      </c>
      <c r="E136" s="62"/>
      <c r="F136" s="61">
        <f>IF(E136=0,0,E136/E$135*100)</f>
        <v>0</v>
      </c>
      <c r="G136" s="62"/>
      <c r="H136" s="61">
        <f>IF(G136=0,0,G136/G$135*100)</f>
        <v>0</v>
      </c>
      <c r="I136" s="62"/>
      <c r="J136" s="61">
        <f>IF(I136=0,0,I136/I$135*100)</f>
        <v>0</v>
      </c>
      <c r="K136" s="62"/>
      <c r="L136" s="61">
        <f>IF(K136=0,0,K136/K$135*100)</f>
        <v>0</v>
      </c>
      <c r="M136" s="62"/>
      <c r="N136" s="61">
        <f>IF(M136=0,0,M136/M$135*100)</f>
        <v>0</v>
      </c>
      <c r="O136" s="62"/>
      <c r="P136" s="61">
        <f>IF(O136=0,0,O136/O$135*100)</f>
        <v>0</v>
      </c>
      <c r="Q136" s="62"/>
      <c r="R136" s="61">
        <f>IF(Q136=0,0,Q136/Q$135*100)</f>
        <v>0</v>
      </c>
      <c r="S136" s="62"/>
      <c r="T136" s="61">
        <f>IF(S136=0,0,S136/S$135*100)</f>
        <v>0</v>
      </c>
      <c r="U136" s="62"/>
      <c r="V136" s="61">
        <f>IF(U136=0,0,U136/U$135*100)</f>
        <v>0</v>
      </c>
      <c r="W136" s="62"/>
      <c r="X136" s="61">
        <f>IF(W136=0,0,W136/W$135*100)</f>
        <v>0</v>
      </c>
      <c r="Y136" s="62"/>
      <c r="Z136" s="61">
        <f>IF(Y136=0,0,Y136/Y$135*100)</f>
        <v>0</v>
      </c>
      <c r="AA136" s="62">
        <f>Y136</f>
        <v>0</v>
      </c>
      <c r="AB136" s="61">
        <f>IF(AA136=0,0,AA136/AA$135*100)</f>
        <v>0</v>
      </c>
      <c r="AC136" s="252"/>
      <c r="AD136" s="8"/>
      <c r="AE136" s="4"/>
      <c r="AF136" s="7"/>
      <c r="AG136" s="4"/>
      <c r="AH136" s="22"/>
      <c r="AI136" s="282"/>
      <c r="AJ136" s="128" t="str">
        <f t="shared" ref="AJ136:AJ140" si="1688">$A136</f>
        <v>total cash position</v>
      </c>
      <c r="AK136" s="128" t="str">
        <f t="shared" ref="AK136:AK140" si="1689">$B136</f>
        <v>Cashbestand gesamt</v>
      </c>
      <c r="AL136" s="62"/>
      <c r="AM136" s="61">
        <f>IF(AL136=0,0,AL136/AL$135*100)</f>
        <v>0</v>
      </c>
      <c r="AN136" s="62"/>
      <c r="AO136" s="61">
        <f>IF(AN136=0,0,AN136/AN$135*100)</f>
        <v>0</v>
      </c>
      <c r="AP136" s="62"/>
      <c r="AQ136" s="61">
        <f>IF(AP136=0,0,AP136/AP$135*100)</f>
        <v>0</v>
      </c>
      <c r="AR136" s="62"/>
      <c r="AS136" s="61">
        <f>IF(AR136=0,0,AR136/AR$135*100)</f>
        <v>0</v>
      </c>
      <c r="AT136" s="62"/>
      <c r="AU136" s="61">
        <f>IF(AT136=0,0,AT136/AT$135*100)</f>
        <v>0</v>
      </c>
      <c r="AV136" s="62"/>
      <c r="AW136" s="61">
        <f>IF(AV136=0,0,AV136/AV$135*100)</f>
        <v>0</v>
      </c>
      <c r="AX136" s="62"/>
      <c r="AY136" s="61">
        <f>IF(AX136=0,0,AX136/AX$135*100)</f>
        <v>0</v>
      </c>
      <c r="AZ136" s="62"/>
      <c r="BA136" s="61">
        <f>IF(AZ136=0,0,AZ136/AZ$135*100)</f>
        <v>0</v>
      </c>
      <c r="BB136" s="62"/>
      <c r="BC136" s="61">
        <f>IF(BB136=0,0,BB136/BB$135*100)</f>
        <v>0</v>
      </c>
      <c r="BD136" s="62"/>
      <c r="BE136" s="61">
        <f>IF(BD136=0,0,BD136/BD$135*100)</f>
        <v>0</v>
      </c>
      <c r="BF136" s="62"/>
      <c r="BG136" s="61">
        <f>IF(BF136=0,0,BF136/BF$135*100)</f>
        <v>0</v>
      </c>
      <c r="BH136" s="62"/>
      <c r="BI136" s="61">
        <f>IF(BH136=0,0,BH136/BH$135*100)</f>
        <v>0</v>
      </c>
      <c r="BJ136" s="62">
        <f>BH136</f>
        <v>0</v>
      </c>
      <c r="BK136" s="61">
        <f>IF(BJ136=0,0,BJ136/BJ$135*100)</f>
        <v>0</v>
      </c>
      <c r="BL136" s="252"/>
      <c r="BM136" s="8"/>
      <c r="BN136" s="4"/>
      <c r="BO136" s="7"/>
      <c r="BP136" s="4"/>
      <c r="BQ136" s="22"/>
      <c r="BR136" s="282"/>
      <c r="BS136" s="128" t="str">
        <f t="shared" ref="BS136:BS140" si="1690">$A136</f>
        <v>total cash position</v>
      </c>
      <c r="BT136" s="128" t="str">
        <f t="shared" ref="BT136:BT140" si="1691">$B136</f>
        <v>Cashbestand gesamt</v>
      </c>
      <c r="BU136" s="62"/>
      <c r="BV136" s="61">
        <f>IF(BU136=0,0,BU136/BU$135*100)</f>
        <v>0</v>
      </c>
      <c r="BW136" s="62"/>
      <c r="BX136" s="61">
        <f>IF(BW136=0,0,BW136/BW$135*100)</f>
        <v>0</v>
      </c>
      <c r="BY136" s="62"/>
      <c r="BZ136" s="61">
        <f>IF(BY136=0,0,BY136/BY$135*100)</f>
        <v>0</v>
      </c>
      <c r="CA136" s="62"/>
      <c r="CB136" s="61">
        <f>IF(CA136=0,0,CA136/CA$135*100)</f>
        <v>0</v>
      </c>
      <c r="CC136" s="62"/>
      <c r="CD136" s="61">
        <f>IF(CC136=0,0,CC136/CC$135*100)</f>
        <v>0</v>
      </c>
      <c r="CE136" s="62"/>
      <c r="CF136" s="61">
        <f>IF(CE136=0,0,CE136/CE$135*100)</f>
        <v>0</v>
      </c>
      <c r="CG136" s="62"/>
      <c r="CH136" s="61">
        <f>IF(CG136=0,0,CG136/CG$135*100)</f>
        <v>0</v>
      </c>
      <c r="CI136" s="62"/>
      <c r="CJ136" s="61">
        <f>IF(CI136=0,0,CI136/CI$135*100)</f>
        <v>0</v>
      </c>
      <c r="CK136" s="62"/>
      <c r="CL136" s="61">
        <f>IF(CK136=0,0,CK136/CK$135*100)</f>
        <v>0</v>
      </c>
      <c r="CM136" s="62"/>
      <c r="CN136" s="61">
        <f>IF(CM136=0,0,CM136/CM$135*100)</f>
        <v>0</v>
      </c>
      <c r="CO136" s="62"/>
      <c r="CP136" s="61">
        <f>IF(CO136=0,0,CO136/CO$135*100)</f>
        <v>0</v>
      </c>
      <c r="CQ136" s="62"/>
      <c r="CR136" s="61">
        <f>IF(CQ136=0,0,CQ136/CQ$135*100)</f>
        <v>0</v>
      </c>
      <c r="CS136" s="62">
        <f>CQ136</f>
        <v>0</v>
      </c>
      <c r="CT136" s="61">
        <f>IF(CS136=0,0,CS136/CS$135*100)</f>
        <v>0</v>
      </c>
      <c r="CU136" s="252"/>
      <c r="CV136" s="8"/>
      <c r="CW136" s="4"/>
      <c r="CX136" s="7"/>
      <c r="CY136" s="4"/>
      <c r="CZ136" s="22"/>
      <c r="DA136" s="282"/>
      <c r="DB136" s="128" t="str">
        <f t="shared" ref="DB136:DB140" si="1692">$A136</f>
        <v>total cash position</v>
      </c>
      <c r="DC136" s="128" t="str">
        <f t="shared" ref="DC136:DC140" si="1693">$B136</f>
        <v>Cashbestand gesamt</v>
      </c>
      <c r="DD136" s="62">
        <v>25</v>
      </c>
      <c r="DE136" s="61">
        <f>IF(DD136=0,0,DD136/DD$135*100)</f>
        <v>100</v>
      </c>
      <c r="DF136" s="62"/>
      <c r="DG136" s="61">
        <f>IF(DF136=0,0,DF136/DF$135*100)</f>
        <v>0</v>
      </c>
      <c r="DH136" s="62"/>
      <c r="DI136" s="61">
        <f>IF(DH136=0,0,DH136/DH$135*100)</f>
        <v>0</v>
      </c>
      <c r="DJ136" s="62"/>
      <c r="DK136" s="61">
        <f>IF(DJ136=0,0,DJ136/DJ$135*100)</f>
        <v>0</v>
      </c>
      <c r="DL136" s="62"/>
      <c r="DM136" s="61">
        <f>IF(DL136=0,0,DL136/DL$135*100)</f>
        <v>0</v>
      </c>
      <c r="DN136" s="62"/>
      <c r="DO136" s="61">
        <f>IF(DN136=0,0,DN136/DN$135*100)</f>
        <v>0</v>
      </c>
      <c r="DP136" s="62"/>
      <c r="DQ136" s="61">
        <f>IF(DP136=0,0,DP136/DP$135*100)</f>
        <v>0</v>
      </c>
      <c r="DR136" s="62"/>
      <c r="DS136" s="61">
        <f>IF(DR136=0,0,DR136/DR$135*100)</f>
        <v>0</v>
      </c>
      <c r="DT136" s="62"/>
      <c r="DU136" s="61">
        <f>IF(DT136=0,0,DT136/DT$135*100)</f>
        <v>0</v>
      </c>
      <c r="DV136" s="62"/>
      <c r="DW136" s="61">
        <f>IF(DV136=0,0,DV136/DV$135*100)</f>
        <v>0</v>
      </c>
      <c r="DX136" s="62"/>
      <c r="DY136" s="61">
        <f>IF(DX136=0,0,DX136/DX$135*100)</f>
        <v>0</v>
      </c>
      <c r="DZ136" s="62"/>
      <c r="EA136" s="61">
        <f>IF(DZ136=0,0,DZ136/DZ$135*100)</f>
        <v>0</v>
      </c>
      <c r="EB136" s="62">
        <f>DZ136</f>
        <v>0</v>
      </c>
      <c r="EC136" s="61">
        <f>IF(EB136=0,0,EB136/EB$135*100)</f>
        <v>0</v>
      </c>
      <c r="ED136" s="252"/>
      <c r="EE136" s="8"/>
      <c r="EF136" s="4"/>
      <c r="EG136" s="7"/>
      <c r="EH136" s="4"/>
      <c r="EI136" s="22"/>
      <c r="EJ136" s="282"/>
      <c r="EK136" s="128" t="str">
        <f t="shared" ref="EK136:EK140" si="1694">$A136</f>
        <v>total cash position</v>
      </c>
      <c r="EL136" s="128" t="str">
        <f t="shared" ref="EL136:EL140" si="1695">$B136</f>
        <v>Cashbestand gesamt</v>
      </c>
      <c r="EM136" s="62"/>
      <c r="EN136" s="61">
        <f>IF(EM136=0,0,EM136/EM$135*100)</f>
        <v>0</v>
      </c>
      <c r="EO136" s="62"/>
      <c r="EP136" s="61">
        <f>IF(EO136=0,0,EO136/EO$135*100)</f>
        <v>0</v>
      </c>
      <c r="EQ136" s="62"/>
      <c r="ER136" s="61">
        <f>IF(EQ136=0,0,EQ136/EQ$135*100)</f>
        <v>0</v>
      </c>
      <c r="ES136" s="62"/>
      <c r="ET136" s="61">
        <f>IF(ES136=0,0,ES136/ES$135*100)</f>
        <v>0</v>
      </c>
      <c r="EU136" s="62"/>
      <c r="EV136" s="61">
        <f>IF(EU136=0,0,EU136/EU$135*100)</f>
        <v>0</v>
      </c>
      <c r="EW136" s="62"/>
      <c r="EX136" s="61">
        <f>IF(EW136=0,0,EW136/EW$135*100)</f>
        <v>0</v>
      </c>
      <c r="EY136" s="62"/>
      <c r="EZ136" s="61">
        <f>IF(EY136=0,0,EY136/EY$135*100)</f>
        <v>0</v>
      </c>
      <c r="FA136" s="62"/>
      <c r="FB136" s="61">
        <f>IF(FA136=0,0,FA136/FA$135*100)</f>
        <v>0</v>
      </c>
      <c r="FC136" s="62"/>
      <c r="FD136" s="61">
        <f>IF(FC136=0,0,FC136/FC$135*100)</f>
        <v>0</v>
      </c>
      <c r="FE136" s="62"/>
      <c r="FF136" s="61">
        <f>IF(FE136=0,0,FE136/FE$135*100)</f>
        <v>0</v>
      </c>
      <c r="FG136" s="62"/>
      <c r="FH136" s="61">
        <f>IF(FG136=0,0,FG136/FG$135*100)</f>
        <v>0</v>
      </c>
      <c r="FI136" s="62"/>
      <c r="FJ136" s="61">
        <f>IF(FI136=0,0,FI136/FI$135*100)</f>
        <v>0</v>
      </c>
      <c r="FK136" s="62">
        <f>FI136</f>
        <v>0</v>
      </c>
      <c r="FL136" s="61">
        <f>IF(FK136=0,0,FK136/FK$135*100)</f>
        <v>0</v>
      </c>
      <c r="FM136" s="252"/>
      <c r="FN136" s="8"/>
      <c r="FO136" s="4"/>
      <c r="FP136" s="7"/>
      <c r="FQ136" s="4"/>
      <c r="FR136" s="22"/>
      <c r="FS136" s="282"/>
    </row>
    <row r="137" spans="1:175" hidden="1" outlineLevel="1" x14ac:dyDescent="0.2">
      <c r="A137" s="128"/>
      <c r="B137" s="59"/>
      <c r="C137" s="62"/>
      <c r="D137" s="61">
        <f>IF(C137=0,0,C137/C$135*100)</f>
        <v>0</v>
      </c>
      <c r="E137" s="62"/>
      <c r="F137" s="61">
        <f>IF(E137=0,0,E137/E$135*100)</f>
        <v>0</v>
      </c>
      <c r="G137" s="62"/>
      <c r="H137" s="61">
        <f>IF(G137=0,0,G137/G$135*100)</f>
        <v>0</v>
      </c>
      <c r="I137" s="62"/>
      <c r="J137" s="61">
        <f>IF(I137=0,0,I137/I$135*100)</f>
        <v>0</v>
      </c>
      <c r="K137" s="62"/>
      <c r="L137" s="61">
        <f>IF(K137=0,0,K137/K$135*100)</f>
        <v>0</v>
      </c>
      <c r="M137" s="62"/>
      <c r="N137" s="61">
        <f>IF(M137=0,0,M137/M$135*100)</f>
        <v>0</v>
      </c>
      <c r="O137" s="62"/>
      <c r="P137" s="61">
        <f>IF(O137=0,0,O137/O$135*100)</f>
        <v>0</v>
      </c>
      <c r="Q137" s="62"/>
      <c r="R137" s="61">
        <f>IF(Q137=0,0,Q137/Q$135*100)</f>
        <v>0</v>
      </c>
      <c r="S137" s="62"/>
      <c r="T137" s="61">
        <f>IF(S137=0,0,S137/S$135*100)</f>
        <v>0</v>
      </c>
      <c r="U137" s="62"/>
      <c r="V137" s="61">
        <f>IF(U137=0,0,U137/U$135*100)</f>
        <v>0</v>
      </c>
      <c r="W137" s="62"/>
      <c r="X137" s="61">
        <f>IF(W137=0,0,W137/W$135*100)</f>
        <v>0</v>
      </c>
      <c r="Y137" s="62"/>
      <c r="Z137" s="61">
        <f>IF(Y137=0,0,Y137/Y$135*100)</f>
        <v>0</v>
      </c>
      <c r="AA137" s="62">
        <f>Y137</f>
        <v>0</v>
      </c>
      <c r="AB137" s="61">
        <f>IF(AA137=0,0,AA137/AA$135*100)</f>
        <v>0</v>
      </c>
      <c r="AC137" s="252"/>
      <c r="AD137" s="8"/>
      <c r="AE137" s="4"/>
      <c r="AF137" s="7"/>
      <c r="AG137" s="4"/>
      <c r="AH137" s="22"/>
      <c r="AI137" s="282"/>
      <c r="AJ137" s="128">
        <f t="shared" si="1688"/>
        <v>0</v>
      </c>
      <c r="AK137" s="128">
        <f t="shared" si="1689"/>
        <v>0</v>
      </c>
      <c r="AL137" s="62"/>
      <c r="AM137" s="61">
        <f>IF(AL137=0,0,AL137/AL$135*100)</f>
        <v>0</v>
      </c>
      <c r="AN137" s="62"/>
      <c r="AO137" s="61">
        <f>IF(AN137=0,0,AN137/AN$135*100)</f>
        <v>0</v>
      </c>
      <c r="AP137" s="62"/>
      <c r="AQ137" s="61">
        <f>IF(AP137=0,0,AP137/AP$135*100)</f>
        <v>0</v>
      </c>
      <c r="AR137" s="62"/>
      <c r="AS137" s="61">
        <f>IF(AR137=0,0,AR137/AR$135*100)</f>
        <v>0</v>
      </c>
      <c r="AT137" s="62"/>
      <c r="AU137" s="61">
        <f>IF(AT137=0,0,AT137/AT$135*100)</f>
        <v>0</v>
      </c>
      <c r="AV137" s="62"/>
      <c r="AW137" s="61">
        <f>IF(AV137=0,0,AV137/AV$135*100)</f>
        <v>0</v>
      </c>
      <c r="AX137" s="62"/>
      <c r="AY137" s="61">
        <f>IF(AX137=0,0,AX137/AX$135*100)</f>
        <v>0</v>
      </c>
      <c r="AZ137" s="62"/>
      <c r="BA137" s="61">
        <f>IF(AZ137=0,0,AZ137/AZ$135*100)</f>
        <v>0</v>
      </c>
      <c r="BB137" s="62"/>
      <c r="BC137" s="61">
        <f>IF(BB137=0,0,BB137/BB$135*100)</f>
        <v>0</v>
      </c>
      <c r="BD137" s="62"/>
      <c r="BE137" s="61">
        <f>IF(BD137=0,0,BD137/BD$135*100)</f>
        <v>0</v>
      </c>
      <c r="BF137" s="62"/>
      <c r="BG137" s="61">
        <f>IF(BF137=0,0,BF137/BF$135*100)</f>
        <v>0</v>
      </c>
      <c r="BH137" s="62"/>
      <c r="BI137" s="61">
        <f>IF(BH137=0,0,BH137/BH$135*100)</f>
        <v>0</v>
      </c>
      <c r="BJ137" s="62">
        <f>BH137</f>
        <v>0</v>
      </c>
      <c r="BK137" s="61">
        <f>IF(BJ137=0,0,BJ137/BJ$135*100)</f>
        <v>0</v>
      </c>
      <c r="BL137" s="252"/>
      <c r="BM137" s="8"/>
      <c r="BN137" s="4"/>
      <c r="BO137" s="7"/>
      <c r="BP137" s="4"/>
      <c r="BQ137" s="22"/>
      <c r="BR137" s="282"/>
      <c r="BS137" s="128">
        <f t="shared" si="1690"/>
        <v>0</v>
      </c>
      <c r="BT137" s="128">
        <f t="shared" si="1691"/>
        <v>0</v>
      </c>
      <c r="BU137" s="62"/>
      <c r="BV137" s="61">
        <f>IF(BU137=0,0,BU137/BU$135*100)</f>
        <v>0</v>
      </c>
      <c r="BW137" s="62"/>
      <c r="BX137" s="61">
        <f>IF(BW137=0,0,BW137/BW$135*100)</f>
        <v>0</v>
      </c>
      <c r="BY137" s="62"/>
      <c r="BZ137" s="61">
        <f>IF(BY137=0,0,BY137/BY$135*100)</f>
        <v>0</v>
      </c>
      <c r="CA137" s="62"/>
      <c r="CB137" s="61">
        <f>IF(CA137=0,0,CA137/CA$135*100)</f>
        <v>0</v>
      </c>
      <c r="CC137" s="62"/>
      <c r="CD137" s="61">
        <f>IF(CC137=0,0,CC137/CC$135*100)</f>
        <v>0</v>
      </c>
      <c r="CE137" s="62"/>
      <c r="CF137" s="61">
        <f>IF(CE137=0,0,CE137/CE$135*100)</f>
        <v>0</v>
      </c>
      <c r="CG137" s="62"/>
      <c r="CH137" s="61">
        <f>IF(CG137=0,0,CG137/CG$135*100)</f>
        <v>0</v>
      </c>
      <c r="CI137" s="62"/>
      <c r="CJ137" s="61">
        <f>IF(CI137=0,0,CI137/CI$135*100)</f>
        <v>0</v>
      </c>
      <c r="CK137" s="62"/>
      <c r="CL137" s="61">
        <f>IF(CK137=0,0,CK137/CK$135*100)</f>
        <v>0</v>
      </c>
      <c r="CM137" s="62"/>
      <c r="CN137" s="61">
        <f>IF(CM137=0,0,CM137/CM$135*100)</f>
        <v>0</v>
      </c>
      <c r="CO137" s="62"/>
      <c r="CP137" s="61">
        <f>IF(CO137=0,0,CO137/CO$135*100)</f>
        <v>0</v>
      </c>
      <c r="CQ137" s="62"/>
      <c r="CR137" s="61">
        <f>IF(CQ137=0,0,CQ137/CQ$135*100)</f>
        <v>0</v>
      </c>
      <c r="CS137" s="62">
        <f>CQ137</f>
        <v>0</v>
      </c>
      <c r="CT137" s="61">
        <f>IF(CS137=0,0,CS137/CS$135*100)</f>
        <v>0</v>
      </c>
      <c r="CU137" s="252"/>
      <c r="CV137" s="8"/>
      <c r="CW137" s="4"/>
      <c r="CX137" s="7"/>
      <c r="CY137" s="4"/>
      <c r="CZ137" s="22"/>
      <c r="DA137" s="282"/>
      <c r="DB137" s="128">
        <f t="shared" si="1692"/>
        <v>0</v>
      </c>
      <c r="DC137" s="128">
        <f t="shared" si="1693"/>
        <v>0</v>
      </c>
      <c r="DD137" s="62"/>
      <c r="DE137" s="61">
        <f>IF(DD137=0,0,DD137/DD$135*100)</f>
        <v>0</v>
      </c>
      <c r="DF137" s="62"/>
      <c r="DG137" s="61">
        <f>IF(DF137=0,0,DF137/DF$135*100)</f>
        <v>0</v>
      </c>
      <c r="DH137" s="62"/>
      <c r="DI137" s="61">
        <f>IF(DH137=0,0,DH137/DH$135*100)</f>
        <v>0</v>
      </c>
      <c r="DJ137" s="62"/>
      <c r="DK137" s="61">
        <f>IF(DJ137=0,0,DJ137/DJ$135*100)</f>
        <v>0</v>
      </c>
      <c r="DL137" s="62"/>
      <c r="DM137" s="61">
        <f>IF(DL137=0,0,DL137/DL$135*100)</f>
        <v>0</v>
      </c>
      <c r="DN137" s="62"/>
      <c r="DO137" s="61">
        <f>IF(DN137=0,0,DN137/DN$135*100)</f>
        <v>0</v>
      </c>
      <c r="DP137" s="62"/>
      <c r="DQ137" s="61">
        <f>IF(DP137=0,0,DP137/DP$135*100)</f>
        <v>0</v>
      </c>
      <c r="DR137" s="62"/>
      <c r="DS137" s="61">
        <f>IF(DR137=0,0,DR137/DR$135*100)</f>
        <v>0</v>
      </c>
      <c r="DT137" s="62"/>
      <c r="DU137" s="61">
        <f>IF(DT137=0,0,DT137/DT$135*100)</f>
        <v>0</v>
      </c>
      <c r="DV137" s="62"/>
      <c r="DW137" s="61">
        <f>IF(DV137=0,0,DV137/DV$135*100)</f>
        <v>0</v>
      </c>
      <c r="DX137" s="62"/>
      <c r="DY137" s="61">
        <f>IF(DX137=0,0,DX137/DX$135*100)</f>
        <v>0</v>
      </c>
      <c r="DZ137" s="62"/>
      <c r="EA137" s="61">
        <f>IF(DZ137=0,0,DZ137/DZ$135*100)</f>
        <v>0</v>
      </c>
      <c r="EB137" s="62">
        <f>DZ137</f>
        <v>0</v>
      </c>
      <c r="EC137" s="61">
        <f>IF(EB137=0,0,EB137/EB$135*100)</f>
        <v>0</v>
      </c>
      <c r="ED137" s="252"/>
      <c r="EE137" s="8"/>
      <c r="EF137" s="4"/>
      <c r="EG137" s="7"/>
      <c r="EH137" s="4"/>
      <c r="EI137" s="22"/>
      <c r="EJ137" s="282"/>
      <c r="EK137" s="128">
        <f t="shared" si="1694"/>
        <v>0</v>
      </c>
      <c r="EL137" s="128">
        <f t="shared" si="1695"/>
        <v>0</v>
      </c>
      <c r="EM137" s="62"/>
      <c r="EN137" s="61">
        <f>IF(EM137=0,0,EM137/EM$135*100)</f>
        <v>0</v>
      </c>
      <c r="EO137" s="62"/>
      <c r="EP137" s="61">
        <f>IF(EO137=0,0,EO137/EO$135*100)</f>
        <v>0</v>
      </c>
      <c r="EQ137" s="62"/>
      <c r="ER137" s="61">
        <f>IF(EQ137=0,0,EQ137/EQ$135*100)</f>
        <v>0</v>
      </c>
      <c r="ES137" s="62"/>
      <c r="ET137" s="61">
        <f>IF(ES137=0,0,ES137/ES$135*100)</f>
        <v>0</v>
      </c>
      <c r="EU137" s="62"/>
      <c r="EV137" s="61">
        <f>IF(EU137=0,0,EU137/EU$135*100)</f>
        <v>0</v>
      </c>
      <c r="EW137" s="62"/>
      <c r="EX137" s="61">
        <f>IF(EW137=0,0,EW137/EW$135*100)</f>
        <v>0</v>
      </c>
      <c r="EY137" s="62"/>
      <c r="EZ137" s="61">
        <f>IF(EY137=0,0,EY137/EY$135*100)</f>
        <v>0</v>
      </c>
      <c r="FA137" s="62"/>
      <c r="FB137" s="61">
        <f>IF(FA137=0,0,FA137/FA$135*100)</f>
        <v>0</v>
      </c>
      <c r="FC137" s="62"/>
      <c r="FD137" s="61">
        <f>IF(FC137=0,0,FC137/FC$135*100)</f>
        <v>0</v>
      </c>
      <c r="FE137" s="62"/>
      <c r="FF137" s="61">
        <f>IF(FE137=0,0,FE137/FE$135*100)</f>
        <v>0</v>
      </c>
      <c r="FG137" s="62"/>
      <c r="FH137" s="61">
        <f>IF(FG137=0,0,FG137/FG$135*100)</f>
        <v>0</v>
      </c>
      <c r="FI137" s="62"/>
      <c r="FJ137" s="61">
        <f>IF(FI137=0,0,FI137/FI$135*100)</f>
        <v>0</v>
      </c>
      <c r="FK137" s="62">
        <f>FI137</f>
        <v>0</v>
      </c>
      <c r="FL137" s="61">
        <f>IF(FK137=0,0,FK137/FK$135*100)</f>
        <v>0</v>
      </c>
      <c r="FM137" s="252"/>
      <c r="FN137" s="8"/>
      <c r="FO137" s="4"/>
      <c r="FP137" s="7"/>
      <c r="FQ137" s="4"/>
      <c r="FR137" s="22"/>
      <c r="FS137" s="282"/>
    </row>
    <row r="138" spans="1:175" hidden="1" outlineLevel="1" x14ac:dyDescent="0.2">
      <c r="A138" s="128"/>
      <c r="B138" s="59"/>
      <c r="C138" s="62"/>
      <c r="D138" s="61">
        <f>IF(C138=0,0,C138/C$135*100)</f>
        <v>0</v>
      </c>
      <c r="E138" s="62"/>
      <c r="F138" s="61">
        <f>IF(E138=0,0,E138/E$135*100)</f>
        <v>0</v>
      </c>
      <c r="G138" s="62"/>
      <c r="H138" s="61">
        <f>IF(G138=0,0,G138/G$135*100)</f>
        <v>0</v>
      </c>
      <c r="I138" s="62"/>
      <c r="J138" s="61">
        <f>IF(I138=0,0,I138/I$135*100)</f>
        <v>0</v>
      </c>
      <c r="K138" s="62"/>
      <c r="L138" s="61">
        <f>IF(K138=0,0,K138/K$135*100)</f>
        <v>0</v>
      </c>
      <c r="M138" s="62"/>
      <c r="N138" s="61">
        <f>IF(M138=0,0,M138/M$135*100)</f>
        <v>0</v>
      </c>
      <c r="O138" s="62"/>
      <c r="P138" s="61">
        <f>IF(O138=0,0,O138/O$135*100)</f>
        <v>0</v>
      </c>
      <c r="Q138" s="62"/>
      <c r="R138" s="61">
        <f>IF(Q138=0,0,Q138/Q$135*100)</f>
        <v>0</v>
      </c>
      <c r="S138" s="62"/>
      <c r="T138" s="61">
        <f>IF(S138=0,0,S138/S$135*100)</f>
        <v>0</v>
      </c>
      <c r="U138" s="62"/>
      <c r="V138" s="61">
        <f>IF(U138=0,0,U138/U$135*100)</f>
        <v>0</v>
      </c>
      <c r="W138" s="62"/>
      <c r="X138" s="61">
        <f>IF(W138=0,0,W138/W$135*100)</f>
        <v>0</v>
      </c>
      <c r="Y138" s="62"/>
      <c r="Z138" s="61">
        <f>IF(Y138=0,0,Y138/Y$135*100)</f>
        <v>0</v>
      </c>
      <c r="AA138" s="62">
        <f>Y138</f>
        <v>0</v>
      </c>
      <c r="AB138" s="61">
        <f>IF(AA138=0,0,AA138/AA$135*100)</f>
        <v>0</v>
      </c>
      <c r="AC138" s="252"/>
      <c r="AD138" s="8"/>
      <c r="AE138" s="4"/>
      <c r="AF138" s="7"/>
      <c r="AG138" s="4"/>
      <c r="AH138" s="22"/>
      <c r="AI138" s="282"/>
      <c r="AJ138" s="128">
        <f t="shared" si="1688"/>
        <v>0</v>
      </c>
      <c r="AK138" s="128">
        <f t="shared" si="1689"/>
        <v>0</v>
      </c>
      <c r="AL138" s="62"/>
      <c r="AM138" s="61">
        <f>IF(AL138=0,0,AL138/AL$135*100)</f>
        <v>0</v>
      </c>
      <c r="AN138" s="62"/>
      <c r="AO138" s="61">
        <f>IF(AN138=0,0,AN138/AN$135*100)</f>
        <v>0</v>
      </c>
      <c r="AP138" s="62"/>
      <c r="AQ138" s="61">
        <f>IF(AP138=0,0,AP138/AP$135*100)</f>
        <v>0</v>
      </c>
      <c r="AR138" s="62"/>
      <c r="AS138" s="61">
        <f>IF(AR138=0,0,AR138/AR$135*100)</f>
        <v>0</v>
      </c>
      <c r="AT138" s="62"/>
      <c r="AU138" s="61">
        <f>IF(AT138=0,0,AT138/AT$135*100)</f>
        <v>0</v>
      </c>
      <c r="AV138" s="62"/>
      <c r="AW138" s="61">
        <f>IF(AV138=0,0,AV138/AV$135*100)</f>
        <v>0</v>
      </c>
      <c r="AX138" s="62"/>
      <c r="AY138" s="61">
        <f>IF(AX138=0,0,AX138/AX$135*100)</f>
        <v>0</v>
      </c>
      <c r="AZ138" s="62"/>
      <c r="BA138" s="61">
        <f>IF(AZ138=0,0,AZ138/AZ$135*100)</f>
        <v>0</v>
      </c>
      <c r="BB138" s="62"/>
      <c r="BC138" s="61">
        <f>IF(BB138=0,0,BB138/BB$135*100)</f>
        <v>0</v>
      </c>
      <c r="BD138" s="62"/>
      <c r="BE138" s="61">
        <f>IF(BD138=0,0,BD138/BD$135*100)</f>
        <v>0</v>
      </c>
      <c r="BF138" s="62"/>
      <c r="BG138" s="61">
        <f>IF(BF138=0,0,BF138/BF$135*100)</f>
        <v>0</v>
      </c>
      <c r="BH138" s="62"/>
      <c r="BI138" s="61">
        <f>IF(BH138=0,0,BH138/BH$135*100)</f>
        <v>0</v>
      </c>
      <c r="BJ138" s="62">
        <f>BH138</f>
        <v>0</v>
      </c>
      <c r="BK138" s="61">
        <f>IF(BJ138=0,0,BJ138/BJ$135*100)</f>
        <v>0</v>
      </c>
      <c r="BL138" s="252"/>
      <c r="BM138" s="8"/>
      <c r="BN138" s="4"/>
      <c r="BO138" s="7"/>
      <c r="BP138" s="4"/>
      <c r="BQ138" s="22"/>
      <c r="BR138" s="282"/>
      <c r="BS138" s="128">
        <f t="shared" si="1690"/>
        <v>0</v>
      </c>
      <c r="BT138" s="128">
        <f t="shared" si="1691"/>
        <v>0</v>
      </c>
      <c r="BU138" s="62"/>
      <c r="BV138" s="61">
        <f>IF(BU138=0,0,BU138/BU$135*100)</f>
        <v>0</v>
      </c>
      <c r="BW138" s="62"/>
      <c r="BX138" s="61">
        <f>IF(BW138=0,0,BW138/BW$135*100)</f>
        <v>0</v>
      </c>
      <c r="BY138" s="62"/>
      <c r="BZ138" s="61">
        <f>IF(BY138=0,0,BY138/BY$135*100)</f>
        <v>0</v>
      </c>
      <c r="CA138" s="62"/>
      <c r="CB138" s="61">
        <f>IF(CA138=0,0,CA138/CA$135*100)</f>
        <v>0</v>
      </c>
      <c r="CC138" s="62"/>
      <c r="CD138" s="61">
        <f>IF(CC138=0,0,CC138/CC$135*100)</f>
        <v>0</v>
      </c>
      <c r="CE138" s="62"/>
      <c r="CF138" s="61">
        <f>IF(CE138=0,0,CE138/CE$135*100)</f>
        <v>0</v>
      </c>
      <c r="CG138" s="62"/>
      <c r="CH138" s="61">
        <f>IF(CG138=0,0,CG138/CG$135*100)</f>
        <v>0</v>
      </c>
      <c r="CI138" s="62"/>
      <c r="CJ138" s="61">
        <f>IF(CI138=0,0,CI138/CI$135*100)</f>
        <v>0</v>
      </c>
      <c r="CK138" s="62"/>
      <c r="CL138" s="61">
        <f>IF(CK138=0,0,CK138/CK$135*100)</f>
        <v>0</v>
      </c>
      <c r="CM138" s="62"/>
      <c r="CN138" s="61">
        <f>IF(CM138=0,0,CM138/CM$135*100)</f>
        <v>0</v>
      </c>
      <c r="CO138" s="62"/>
      <c r="CP138" s="61">
        <f>IF(CO138=0,0,CO138/CO$135*100)</f>
        <v>0</v>
      </c>
      <c r="CQ138" s="62"/>
      <c r="CR138" s="61">
        <f>IF(CQ138=0,0,CQ138/CQ$135*100)</f>
        <v>0</v>
      </c>
      <c r="CS138" s="62">
        <f>CQ138</f>
        <v>0</v>
      </c>
      <c r="CT138" s="61">
        <f>IF(CS138=0,0,CS138/CS$135*100)</f>
        <v>0</v>
      </c>
      <c r="CU138" s="252"/>
      <c r="CV138" s="8"/>
      <c r="CW138" s="4"/>
      <c r="CX138" s="7"/>
      <c r="CY138" s="4"/>
      <c r="CZ138" s="22"/>
      <c r="DA138" s="282"/>
      <c r="DB138" s="128">
        <f t="shared" si="1692"/>
        <v>0</v>
      </c>
      <c r="DC138" s="128">
        <f t="shared" si="1693"/>
        <v>0</v>
      </c>
      <c r="DD138" s="62"/>
      <c r="DE138" s="61">
        <f>IF(DD138=0,0,DD138/DD$135*100)</f>
        <v>0</v>
      </c>
      <c r="DF138" s="62"/>
      <c r="DG138" s="61">
        <f>IF(DF138=0,0,DF138/DF$135*100)</f>
        <v>0</v>
      </c>
      <c r="DH138" s="62"/>
      <c r="DI138" s="61">
        <f>IF(DH138=0,0,DH138/DH$135*100)</f>
        <v>0</v>
      </c>
      <c r="DJ138" s="62"/>
      <c r="DK138" s="61">
        <f>IF(DJ138=0,0,DJ138/DJ$135*100)</f>
        <v>0</v>
      </c>
      <c r="DL138" s="62"/>
      <c r="DM138" s="61">
        <f>IF(DL138=0,0,DL138/DL$135*100)</f>
        <v>0</v>
      </c>
      <c r="DN138" s="62"/>
      <c r="DO138" s="61">
        <f>IF(DN138=0,0,DN138/DN$135*100)</f>
        <v>0</v>
      </c>
      <c r="DP138" s="62"/>
      <c r="DQ138" s="61">
        <f>IF(DP138=0,0,DP138/DP$135*100)</f>
        <v>0</v>
      </c>
      <c r="DR138" s="62"/>
      <c r="DS138" s="61">
        <f>IF(DR138=0,0,DR138/DR$135*100)</f>
        <v>0</v>
      </c>
      <c r="DT138" s="62"/>
      <c r="DU138" s="61">
        <f>IF(DT138=0,0,DT138/DT$135*100)</f>
        <v>0</v>
      </c>
      <c r="DV138" s="62"/>
      <c r="DW138" s="61">
        <f>IF(DV138=0,0,DV138/DV$135*100)</f>
        <v>0</v>
      </c>
      <c r="DX138" s="62"/>
      <c r="DY138" s="61">
        <f>IF(DX138=0,0,DX138/DX$135*100)</f>
        <v>0</v>
      </c>
      <c r="DZ138" s="62"/>
      <c r="EA138" s="61">
        <f>IF(DZ138=0,0,DZ138/DZ$135*100)</f>
        <v>0</v>
      </c>
      <c r="EB138" s="62">
        <f>DZ138</f>
        <v>0</v>
      </c>
      <c r="EC138" s="61">
        <f>IF(EB138=0,0,EB138/EB$135*100)</f>
        <v>0</v>
      </c>
      <c r="ED138" s="252"/>
      <c r="EE138" s="8"/>
      <c r="EF138" s="4"/>
      <c r="EG138" s="7"/>
      <c r="EH138" s="4"/>
      <c r="EI138" s="22"/>
      <c r="EJ138" s="282"/>
      <c r="EK138" s="128">
        <f t="shared" si="1694"/>
        <v>0</v>
      </c>
      <c r="EL138" s="128">
        <f t="shared" si="1695"/>
        <v>0</v>
      </c>
      <c r="EM138" s="62"/>
      <c r="EN138" s="61">
        <f>IF(EM138=0,0,EM138/EM$135*100)</f>
        <v>0</v>
      </c>
      <c r="EO138" s="62"/>
      <c r="EP138" s="61">
        <f>IF(EO138=0,0,EO138/EO$135*100)</f>
        <v>0</v>
      </c>
      <c r="EQ138" s="62"/>
      <c r="ER138" s="61">
        <f>IF(EQ138=0,0,EQ138/EQ$135*100)</f>
        <v>0</v>
      </c>
      <c r="ES138" s="62"/>
      <c r="ET138" s="61">
        <f>IF(ES138=0,0,ES138/ES$135*100)</f>
        <v>0</v>
      </c>
      <c r="EU138" s="62"/>
      <c r="EV138" s="61">
        <f>IF(EU138=0,0,EU138/EU$135*100)</f>
        <v>0</v>
      </c>
      <c r="EW138" s="62"/>
      <c r="EX138" s="61">
        <f>IF(EW138=0,0,EW138/EW$135*100)</f>
        <v>0</v>
      </c>
      <c r="EY138" s="62"/>
      <c r="EZ138" s="61">
        <f>IF(EY138=0,0,EY138/EY$135*100)</f>
        <v>0</v>
      </c>
      <c r="FA138" s="62"/>
      <c r="FB138" s="61">
        <f>IF(FA138=0,0,FA138/FA$135*100)</f>
        <v>0</v>
      </c>
      <c r="FC138" s="62"/>
      <c r="FD138" s="61">
        <f>IF(FC138=0,0,FC138/FC$135*100)</f>
        <v>0</v>
      </c>
      <c r="FE138" s="62"/>
      <c r="FF138" s="61">
        <f>IF(FE138=0,0,FE138/FE$135*100)</f>
        <v>0</v>
      </c>
      <c r="FG138" s="62"/>
      <c r="FH138" s="61">
        <f>IF(FG138=0,0,FG138/FG$135*100)</f>
        <v>0</v>
      </c>
      <c r="FI138" s="62"/>
      <c r="FJ138" s="61">
        <f>IF(FI138=0,0,FI138/FI$135*100)</f>
        <v>0</v>
      </c>
      <c r="FK138" s="62">
        <f>FI138</f>
        <v>0</v>
      </c>
      <c r="FL138" s="61">
        <f>IF(FK138=0,0,FK138/FK$135*100)</f>
        <v>0</v>
      </c>
      <c r="FM138" s="252"/>
      <c r="FN138" s="8"/>
      <c r="FO138" s="4"/>
      <c r="FP138" s="7"/>
      <c r="FQ138" s="4"/>
      <c r="FR138" s="22"/>
      <c r="FS138" s="282"/>
    </row>
    <row r="139" spans="1:175" hidden="1" outlineLevel="1" x14ac:dyDescent="0.2">
      <c r="A139" s="128"/>
      <c r="B139" s="49"/>
      <c r="C139" s="62"/>
      <c r="D139" s="61">
        <f>IF(C139=0,0,C139/C$135*100)</f>
        <v>0</v>
      </c>
      <c r="E139" s="62"/>
      <c r="F139" s="61">
        <f>IF(E139=0,0,E139/E$135*100)</f>
        <v>0</v>
      </c>
      <c r="G139" s="62"/>
      <c r="H139" s="61">
        <f>IF(G139=0,0,G139/G$135*100)</f>
        <v>0</v>
      </c>
      <c r="I139" s="62"/>
      <c r="J139" s="61">
        <f>IF(I139=0,0,I139/I$135*100)</f>
        <v>0</v>
      </c>
      <c r="K139" s="62"/>
      <c r="L139" s="61">
        <f>IF(K139=0,0,K139/K$135*100)</f>
        <v>0</v>
      </c>
      <c r="M139" s="62"/>
      <c r="N139" s="61">
        <f>IF(M139=0,0,M139/M$135*100)</f>
        <v>0</v>
      </c>
      <c r="O139" s="62"/>
      <c r="P139" s="61">
        <f>IF(O139=0,0,O139/O$135*100)</f>
        <v>0</v>
      </c>
      <c r="Q139" s="62"/>
      <c r="R139" s="61">
        <f>IF(Q139=0,0,Q139/Q$135*100)</f>
        <v>0</v>
      </c>
      <c r="S139" s="62"/>
      <c r="T139" s="61">
        <f>IF(S139=0,0,S139/S$135*100)</f>
        <v>0</v>
      </c>
      <c r="U139" s="62"/>
      <c r="V139" s="61">
        <f>IF(U139=0,0,U139/U$135*100)</f>
        <v>0</v>
      </c>
      <c r="W139" s="62"/>
      <c r="X139" s="61">
        <f>IF(W139=0,0,W139/W$135*100)</f>
        <v>0</v>
      </c>
      <c r="Y139" s="62"/>
      <c r="Z139" s="61">
        <f>IF(Y139=0,0,Y139/Y$135*100)</f>
        <v>0</v>
      </c>
      <c r="AA139" s="62">
        <f>Y139</f>
        <v>0</v>
      </c>
      <c r="AB139" s="61">
        <f>IF(AA139=0,0,AA139/AA$135*100)</f>
        <v>0</v>
      </c>
      <c r="AC139" s="252"/>
      <c r="AD139" s="8"/>
      <c r="AE139" s="4"/>
      <c r="AF139" s="7"/>
      <c r="AG139" s="4"/>
      <c r="AH139" s="22"/>
      <c r="AI139" s="282"/>
      <c r="AJ139" s="128">
        <f t="shared" si="1688"/>
        <v>0</v>
      </c>
      <c r="AK139" s="128">
        <f t="shared" si="1689"/>
        <v>0</v>
      </c>
      <c r="AL139" s="62"/>
      <c r="AM139" s="61">
        <f>IF(AL139=0,0,AL139/AL$135*100)</f>
        <v>0</v>
      </c>
      <c r="AN139" s="62"/>
      <c r="AO139" s="61">
        <f>IF(AN139=0,0,AN139/AN$135*100)</f>
        <v>0</v>
      </c>
      <c r="AP139" s="62"/>
      <c r="AQ139" s="61">
        <f>IF(AP139=0,0,AP139/AP$135*100)</f>
        <v>0</v>
      </c>
      <c r="AR139" s="62"/>
      <c r="AS139" s="61">
        <f>IF(AR139=0,0,AR139/AR$135*100)</f>
        <v>0</v>
      </c>
      <c r="AT139" s="62"/>
      <c r="AU139" s="61">
        <f>IF(AT139=0,0,AT139/AT$135*100)</f>
        <v>0</v>
      </c>
      <c r="AV139" s="62"/>
      <c r="AW139" s="61">
        <f>IF(AV139=0,0,AV139/AV$135*100)</f>
        <v>0</v>
      </c>
      <c r="AX139" s="62"/>
      <c r="AY139" s="61">
        <f>IF(AX139=0,0,AX139/AX$135*100)</f>
        <v>0</v>
      </c>
      <c r="AZ139" s="62"/>
      <c r="BA139" s="61">
        <f>IF(AZ139=0,0,AZ139/AZ$135*100)</f>
        <v>0</v>
      </c>
      <c r="BB139" s="62"/>
      <c r="BC139" s="61">
        <f>IF(BB139=0,0,BB139/BB$135*100)</f>
        <v>0</v>
      </c>
      <c r="BD139" s="62"/>
      <c r="BE139" s="61">
        <f>IF(BD139=0,0,BD139/BD$135*100)</f>
        <v>0</v>
      </c>
      <c r="BF139" s="62"/>
      <c r="BG139" s="61">
        <f>IF(BF139=0,0,BF139/BF$135*100)</f>
        <v>0</v>
      </c>
      <c r="BH139" s="62"/>
      <c r="BI139" s="61">
        <f>IF(BH139=0,0,BH139/BH$135*100)</f>
        <v>0</v>
      </c>
      <c r="BJ139" s="62">
        <f>BH139</f>
        <v>0</v>
      </c>
      <c r="BK139" s="61">
        <f>IF(BJ139=0,0,BJ139/BJ$135*100)</f>
        <v>0</v>
      </c>
      <c r="BL139" s="252"/>
      <c r="BM139" s="8"/>
      <c r="BN139" s="4"/>
      <c r="BO139" s="7"/>
      <c r="BP139" s="4"/>
      <c r="BQ139" s="22"/>
      <c r="BR139" s="282"/>
      <c r="BS139" s="128">
        <f t="shared" si="1690"/>
        <v>0</v>
      </c>
      <c r="BT139" s="128">
        <f t="shared" si="1691"/>
        <v>0</v>
      </c>
      <c r="BU139" s="62"/>
      <c r="BV139" s="61">
        <f>IF(BU139=0,0,BU139/BU$135*100)</f>
        <v>0</v>
      </c>
      <c r="BW139" s="62"/>
      <c r="BX139" s="61">
        <f>IF(BW139=0,0,BW139/BW$135*100)</f>
        <v>0</v>
      </c>
      <c r="BY139" s="62"/>
      <c r="BZ139" s="61">
        <f>IF(BY139=0,0,BY139/BY$135*100)</f>
        <v>0</v>
      </c>
      <c r="CA139" s="62"/>
      <c r="CB139" s="61">
        <f>IF(CA139=0,0,CA139/CA$135*100)</f>
        <v>0</v>
      </c>
      <c r="CC139" s="62"/>
      <c r="CD139" s="61">
        <f>IF(CC139=0,0,CC139/CC$135*100)</f>
        <v>0</v>
      </c>
      <c r="CE139" s="62"/>
      <c r="CF139" s="61">
        <f>IF(CE139=0,0,CE139/CE$135*100)</f>
        <v>0</v>
      </c>
      <c r="CG139" s="62"/>
      <c r="CH139" s="61">
        <f>IF(CG139=0,0,CG139/CG$135*100)</f>
        <v>0</v>
      </c>
      <c r="CI139" s="62"/>
      <c r="CJ139" s="61">
        <f>IF(CI139=0,0,CI139/CI$135*100)</f>
        <v>0</v>
      </c>
      <c r="CK139" s="62"/>
      <c r="CL139" s="61">
        <f>IF(CK139=0,0,CK139/CK$135*100)</f>
        <v>0</v>
      </c>
      <c r="CM139" s="62"/>
      <c r="CN139" s="61">
        <f>IF(CM139=0,0,CM139/CM$135*100)</f>
        <v>0</v>
      </c>
      <c r="CO139" s="62"/>
      <c r="CP139" s="61">
        <f>IF(CO139=0,0,CO139/CO$135*100)</f>
        <v>0</v>
      </c>
      <c r="CQ139" s="62"/>
      <c r="CR139" s="61">
        <f>IF(CQ139=0,0,CQ139/CQ$135*100)</f>
        <v>0</v>
      </c>
      <c r="CS139" s="62">
        <f>CQ139</f>
        <v>0</v>
      </c>
      <c r="CT139" s="61">
        <f>IF(CS139=0,0,CS139/CS$135*100)</f>
        <v>0</v>
      </c>
      <c r="CU139" s="252"/>
      <c r="CV139" s="8"/>
      <c r="CW139" s="4"/>
      <c r="CX139" s="7"/>
      <c r="CY139" s="4"/>
      <c r="CZ139" s="22"/>
      <c r="DA139" s="282"/>
      <c r="DB139" s="128">
        <f t="shared" si="1692"/>
        <v>0</v>
      </c>
      <c r="DC139" s="128">
        <f t="shared" si="1693"/>
        <v>0</v>
      </c>
      <c r="DD139" s="62"/>
      <c r="DE139" s="61">
        <f>IF(DD139=0,0,DD139/DD$135*100)</f>
        <v>0</v>
      </c>
      <c r="DF139" s="62"/>
      <c r="DG139" s="61">
        <f>IF(DF139=0,0,DF139/DF$135*100)</f>
        <v>0</v>
      </c>
      <c r="DH139" s="62"/>
      <c r="DI139" s="61">
        <f>IF(DH139=0,0,DH139/DH$135*100)</f>
        <v>0</v>
      </c>
      <c r="DJ139" s="62"/>
      <c r="DK139" s="61">
        <f>IF(DJ139=0,0,DJ139/DJ$135*100)</f>
        <v>0</v>
      </c>
      <c r="DL139" s="62"/>
      <c r="DM139" s="61">
        <f>IF(DL139=0,0,DL139/DL$135*100)</f>
        <v>0</v>
      </c>
      <c r="DN139" s="62"/>
      <c r="DO139" s="61">
        <f>IF(DN139=0,0,DN139/DN$135*100)</f>
        <v>0</v>
      </c>
      <c r="DP139" s="62"/>
      <c r="DQ139" s="61">
        <f>IF(DP139=0,0,DP139/DP$135*100)</f>
        <v>0</v>
      </c>
      <c r="DR139" s="62"/>
      <c r="DS139" s="61">
        <f>IF(DR139=0,0,DR139/DR$135*100)</f>
        <v>0</v>
      </c>
      <c r="DT139" s="62"/>
      <c r="DU139" s="61">
        <f>IF(DT139=0,0,DT139/DT$135*100)</f>
        <v>0</v>
      </c>
      <c r="DV139" s="62"/>
      <c r="DW139" s="61">
        <f>IF(DV139=0,0,DV139/DV$135*100)</f>
        <v>0</v>
      </c>
      <c r="DX139" s="62"/>
      <c r="DY139" s="61">
        <f>IF(DX139=0,0,DX139/DX$135*100)</f>
        <v>0</v>
      </c>
      <c r="DZ139" s="62"/>
      <c r="EA139" s="61">
        <f>IF(DZ139=0,0,DZ139/DZ$135*100)</f>
        <v>0</v>
      </c>
      <c r="EB139" s="62">
        <f>DZ139</f>
        <v>0</v>
      </c>
      <c r="EC139" s="61">
        <f>IF(EB139=0,0,EB139/EB$135*100)</f>
        <v>0</v>
      </c>
      <c r="ED139" s="252"/>
      <c r="EE139" s="8"/>
      <c r="EF139" s="4"/>
      <c r="EG139" s="7"/>
      <c r="EH139" s="4"/>
      <c r="EI139" s="22"/>
      <c r="EJ139" s="282"/>
      <c r="EK139" s="128">
        <f t="shared" si="1694"/>
        <v>0</v>
      </c>
      <c r="EL139" s="128">
        <f t="shared" si="1695"/>
        <v>0</v>
      </c>
      <c r="EM139" s="62"/>
      <c r="EN139" s="61">
        <f>IF(EM139=0,0,EM139/EM$135*100)</f>
        <v>0</v>
      </c>
      <c r="EO139" s="62"/>
      <c r="EP139" s="61">
        <f>IF(EO139=0,0,EO139/EO$135*100)</f>
        <v>0</v>
      </c>
      <c r="EQ139" s="62"/>
      <c r="ER139" s="61">
        <f>IF(EQ139=0,0,EQ139/EQ$135*100)</f>
        <v>0</v>
      </c>
      <c r="ES139" s="62"/>
      <c r="ET139" s="61">
        <f>IF(ES139=0,0,ES139/ES$135*100)</f>
        <v>0</v>
      </c>
      <c r="EU139" s="62"/>
      <c r="EV139" s="61">
        <f>IF(EU139=0,0,EU139/EU$135*100)</f>
        <v>0</v>
      </c>
      <c r="EW139" s="62"/>
      <c r="EX139" s="61">
        <f>IF(EW139=0,0,EW139/EW$135*100)</f>
        <v>0</v>
      </c>
      <c r="EY139" s="62"/>
      <c r="EZ139" s="61">
        <f>IF(EY139=0,0,EY139/EY$135*100)</f>
        <v>0</v>
      </c>
      <c r="FA139" s="62"/>
      <c r="FB139" s="61">
        <f>IF(FA139=0,0,FA139/FA$135*100)</f>
        <v>0</v>
      </c>
      <c r="FC139" s="62"/>
      <c r="FD139" s="61">
        <f>IF(FC139=0,0,FC139/FC$135*100)</f>
        <v>0</v>
      </c>
      <c r="FE139" s="62"/>
      <c r="FF139" s="61">
        <f>IF(FE139=0,0,FE139/FE$135*100)</f>
        <v>0</v>
      </c>
      <c r="FG139" s="62"/>
      <c r="FH139" s="61">
        <f>IF(FG139=0,0,FG139/FG$135*100)</f>
        <v>0</v>
      </c>
      <c r="FI139" s="62"/>
      <c r="FJ139" s="61">
        <f>IF(FI139=0,0,FI139/FI$135*100)</f>
        <v>0</v>
      </c>
      <c r="FK139" s="62">
        <f>FI139</f>
        <v>0</v>
      </c>
      <c r="FL139" s="61">
        <f>IF(FK139=0,0,FK139/FK$135*100)</f>
        <v>0</v>
      </c>
      <c r="FM139" s="252"/>
      <c r="FN139" s="8"/>
      <c r="FO139" s="4"/>
      <c r="FP139" s="7"/>
      <c r="FQ139" s="4"/>
      <c r="FR139" s="22"/>
      <c r="FS139" s="282"/>
    </row>
    <row r="140" spans="1:175" hidden="1" outlineLevel="1" x14ac:dyDescent="0.2">
      <c r="A140" s="128"/>
      <c r="B140" s="49"/>
      <c r="C140" s="62"/>
      <c r="D140" s="61">
        <f>IF(C140=0,0,C140/C$135*100)</f>
        <v>0</v>
      </c>
      <c r="E140" s="62"/>
      <c r="F140" s="61">
        <f>IF(E140=0,0,E140/E$135*100)</f>
        <v>0</v>
      </c>
      <c r="G140" s="62"/>
      <c r="H140" s="61">
        <f>IF(G140=0,0,G140/G$135*100)</f>
        <v>0</v>
      </c>
      <c r="I140" s="62"/>
      <c r="J140" s="61">
        <f>IF(I140=0,0,I140/I$135*100)</f>
        <v>0</v>
      </c>
      <c r="K140" s="62"/>
      <c r="L140" s="61">
        <f>IF(K140=0,0,K140/K$135*100)</f>
        <v>0</v>
      </c>
      <c r="M140" s="62"/>
      <c r="N140" s="61">
        <f>IF(M140=0,0,M140/M$135*100)</f>
        <v>0</v>
      </c>
      <c r="O140" s="62"/>
      <c r="P140" s="61">
        <f>IF(O140=0,0,O140/O$135*100)</f>
        <v>0</v>
      </c>
      <c r="Q140" s="62"/>
      <c r="R140" s="61">
        <f>IF(Q140=0,0,Q140/Q$135*100)</f>
        <v>0</v>
      </c>
      <c r="S140" s="62"/>
      <c r="T140" s="61">
        <f>IF(S140=0,0,S140/S$135*100)</f>
        <v>0</v>
      </c>
      <c r="U140" s="62"/>
      <c r="V140" s="61">
        <f>IF(U140=0,0,U140/U$135*100)</f>
        <v>0</v>
      </c>
      <c r="W140" s="62"/>
      <c r="X140" s="61">
        <f>IF(W140=0,0,W140/W$135*100)</f>
        <v>0</v>
      </c>
      <c r="Y140" s="62"/>
      <c r="Z140" s="61">
        <f>IF(Y140=0,0,Y140/Y$135*100)</f>
        <v>0</v>
      </c>
      <c r="AA140" s="62">
        <f>Y140</f>
        <v>0</v>
      </c>
      <c r="AB140" s="61">
        <f>IF(AA140=0,0,AA140/AA$135*100)</f>
        <v>0</v>
      </c>
      <c r="AC140" s="252"/>
      <c r="AD140" s="8"/>
      <c r="AE140" s="4"/>
      <c r="AF140" s="7"/>
      <c r="AG140" s="4"/>
      <c r="AH140" s="22"/>
      <c r="AI140" s="282"/>
      <c r="AJ140" s="128">
        <f t="shared" si="1688"/>
        <v>0</v>
      </c>
      <c r="AK140" s="128">
        <f t="shared" si="1689"/>
        <v>0</v>
      </c>
      <c r="AL140" s="62"/>
      <c r="AM140" s="61">
        <f>IF(AL140=0,0,AL140/AL$135*100)</f>
        <v>0</v>
      </c>
      <c r="AN140" s="62"/>
      <c r="AO140" s="61">
        <f>IF(AN140=0,0,AN140/AN$135*100)</f>
        <v>0</v>
      </c>
      <c r="AP140" s="62"/>
      <c r="AQ140" s="61">
        <f>IF(AP140=0,0,AP140/AP$135*100)</f>
        <v>0</v>
      </c>
      <c r="AR140" s="62"/>
      <c r="AS140" s="61">
        <f>IF(AR140=0,0,AR140/AR$135*100)</f>
        <v>0</v>
      </c>
      <c r="AT140" s="62"/>
      <c r="AU140" s="61">
        <f>IF(AT140=0,0,AT140/AT$135*100)</f>
        <v>0</v>
      </c>
      <c r="AV140" s="62"/>
      <c r="AW140" s="61">
        <f>IF(AV140=0,0,AV140/AV$135*100)</f>
        <v>0</v>
      </c>
      <c r="AX140" s="62"/>
      <c r="AY140" s="61">
        <f>IF(AX140=0,0,AX140/AX$135*100)</f>
        <v>0</v>
      </c>
      <c r="AZ140" s="62"/>
      <c r="BA140" s="61">
        <f>IF(AZ140=0,0,AZ140/AZ$135*100)</f>
        <v>0</v>
      </c>
      <c r="BB140" s="62"/>
      <c r="BC140" s="61">
        <f>IF(BB140=0,0,BB140/BB$135*100)</f>
        <v>0</v>
      </c>
      <c r="BD140" s="62"/>
      <c r="BE140" s="61">
        <f>IF(BD140=0,0,BD140/BD$135*100)</f>
        <v>0</v>
      </c>
      <c r="BF140" s="62"/>
      <c r="BG140" s="61">
        <f>IF(BF140=0,0,BF140/BF$135*100)</f>
        <v>0</v>
      </c>
      <c r="BH140" s="62"/>
      <c r="BI140" s="61">
        <f>IF(BH140=0,0,BH140/BH$135*100)</f>
        <v>0</v>
      </c>
      <c r="BJ140" s="62">
        <f>BH140</f>
        <v>0</v>
      </c>
      <c r="BK140" s="61">
        <f>IF(BJ140=0,0,BJ140/BJ$135*100)</f>
        <v>0</v>
      </c>
      <c r="BL140" s="252"/>
      <c r="BM140" s="8"/>
      <c r="BN140" s="4"/>
      <c r="BO140" s="7"/>
      <c r="BP140" s="4"/>
      <c r="BQ140" s="22"/>
      <c r="BR140" s="282"/>
      <c r="BS140" s="128">
        <f t="shared" si="1690"/>
        <v>0</v>
      </c>
      <c r="BT140" s="128">
        <f t="shared" si="1691"/>
        <v>0</v>
      </c>
      <c r="BU140" s="62"/>
      <c r="BV140" s="61">
        <f>IF(BU140=0,0,BU140/BU$135*100)</f>
        <v>0</v>
      </c>
      <c r="BW140" s="62"/>
      <c r="BX140" s="61">
        <f>IF(BW140=0,0,BW140/BW$135*100)</f>
        <v>0</v>
      </c>
      <c r="BY140" s="62"/>
      <c r="BZ140" s="61">
        <f>IF(BY140=0,0,BY140/BY$135*100)</f>
        <v>0</v>
      </c>
      <c r="CA140" s="62"/>
      <c r="CB140" s="61">
        <f>IF(CA140=0,0,CA140/CA$135*100)</f>
        <v>0</v>
      </c>
      <c r="CC140" s="62"/>
      <c r="CD140" s="61">
        <f>IF(CC140=0,0,CC140/CC$135*100)</f>
        <v>0</v>
      </c>
      <c r="CE140" s="62"/>
      <c r="CF140" s="61">
        <f>IF(CE140=0,0,CE140/CE$135*100)</f>
        <v>0</v>
      </c>
      <c r="CG140" s="62"/>
      <c r="CH140" s="61">
        <f>IF(CG140=0,0,CG140/CG$135*100)</f>
        <v>0</v>
      </c>
      <c r="CI140" s="62"/>
      <c r="CJ140" s="61">
        <f>IF(CI140=0,0,CI140/CI$135*100)</f>
        <v>0</v>
      </c>
      <c r="CK140" s="62"/>
      <c r="CL140" s="61">
        <f>IF(CK140=0,0,CK140/CK$135*100)</f>
        <v>0</v>
      </c>
      <c r="CM140" s="62"/>
      <c r="CN140" s="61">
        <f>IF(CM140=0,0,CM140/CM$135*100)</f>
        <v>0</v>
      </c>
      <c r="CO140" s="62"/>
      <c r="CP140" s="61">
        <f>IF(CO140=0,0,CO140/CO$135*100)</f>
        <v>0</v>
      </c>
      <c r="CQ140" s="62"/>
      <c r="CR140" s="61">
        <f>IF(CQ140=0,0,CQ140/CQ$135*100)</f>
        <v>0</v>
      </c>
      <c r="CS140" s="62">
        <f>CQ140</f>
        <v>0</v>
      </c>
      <c r="CT140" s="61">
        <f>IF(CS140=0,0,CS140/CS$135*100)</f>
        <v>0</v>
      </c>
      <c r="CU140" s="252"/>
      <c r="CV140" s="8"/>
      <c r="CW140" s="4"/>
      <c r="CX140" s="7"/>
      <c r="CY140" s="4"/>
      <c r="CZ140" s="22"/>
      <c r="DA140" s="282"/>
      <c r="DB140" s="128">
        <f t="shared" si="1692"/>
        <v>0</v>
      </c>
      <c r="DC140" s="128">
        <f t="shared" si="1693"/>
        <v>0</v>
      </c>
      <c r="DD140" s="62"/>
      <c r="DE140" s="61">
        <f>IF(DD140=0,0,DD140/DD$135*100)</f>
        <v>0</v>
      </c>
      <c r="DF140" s="62"/>
      <c r="DG140" s="61">
        <f>IF(DF140=0,0,DF140/DF$135*100)</f>
        <v>0</v>
      </c>
      <c r="DH140" s="62"/>
      <c r="DI140" s="61">
        <f>IF(DH140=0,0,DH140/DH$135*100)</f>
        <v>0</v>
      </c>
      <c r="DJ140" s="62"/>
      <c r="DK140" s="61">
        <f>IF(DJ140=0,0,DJ140/DJ$135*100)</f>
        <v>0</v>
      </c>
      <c r="DL140" s="62"/>
      <c r="DM140" s="61">
        <f>IF(DL140=0,0,DL140/DL$135*100)</f>
        <v>0</v>
      </c>
      <c r="DN140" s="62"/>
      <c r="DO140" s="61">
        <f>IF(DN140=0,0,DN140/DN$135*100)</f>
        <v>0</v>
      </c>
      <c r="DP140" s="62"/>
      <c r="DQ140" s="61">
        <f>IF(DP140=0,0,DP140/DP$135*100)</f>
        <v>0</v>
      </c>
      <c r="DR140" s="62"/>
      <c r="DS140" s="61">
        <f>IF(DR140=0,0,DR140/DR$135*100)</f>
        <v>0</v>
      </c>
      <c r="DT140" s="62"/>
      <c r="DU140" s="61">
        <f>IF(DT140=0,0,DT140/DT$135*100)</f>
        <v>0</v>
      </c>
      <c r="DV140" s="62"/>
      <c r="DW140" s="61">
        <f>IF(DV140=0,0,DV140/DV$135*100)</f>
        <v>0</v>
      </c>
      <c r="DX140" s="62"/>
      <c r="DY140" s="61">
        <f>IF(DX140=0,0,DX140/DX$135*100)</f>
        <v>0</v>
      </c>
      <c r="DZ140" s="62"/>
      <c r="EA140" s="61">
        <f>IF(DZ140=0,0,DZ140/DZ$135*100)</f>
        <v>0</v>
      </c>
      <c r="EB140" s="62">
        <f>DZ140</f>
        <v>0</v>
      </c>
      <c r="EC140" s="61">
        <f>IF(EB140=0,0,EB140/EB$135*100)</f>
        <v>0</v>
      </c>
      <c r="ED140" s="252"/>
      <c r="EE140" s="8"/>
      <c r="EF140" s="4"/>
      <c r="EG140" s="7"/>
      <c r="EH140" s="4"/>
      <c r="EI140" s="22"/>
      <c r="EJ140" s="282"/>
      <c r="EK140" s="128">
        <f t="shared" si="1694"/>
        <v>0</v>
      </c>
      <c r="EL140" s="128">
        <f t="shared" si="1695"/>
        <v>0</v>
      </c>
      <c r="EM140" s="62"/>
      <c r="EN140" s="61">
        <f>IF(EM140=0,0,EM140/EM$135*100)</f>
        <v>0</v>
      </c>
      <c r="EO140" s="62"/>
      <c r="EP140" s="61">
        <f>IF(EO140=0,0,EO140/EO$135*100)</f>
        <v>0</v>
      </c>
      <c r="EQ140" s="62"/>
      <c r="ER140" s="61">
        <f>IF(EQ140=0,0,EQ140/EQ$135*100)</f>
        <v>0</v>
      </c>
      <c r="ES140" s="62"/>
      <c r="ET140" s="61">
        <f>IF(ES140=0,0,ES140/ES$135*100)</f>
        <v>0</v>
      </c>
      <c r="EU140" s="62"/>
      <c r="EV140" s="61">
        <f>IF(EU140=0,0,EU140/EU$135*100)</f>
        <v>0</v>
      </c>
      <c r="EW140" s="62"/>
      <c r="EX140" s="61">
        <f>IF(EW140=0,0,EW140/EW$135*100)</f>
        <v>0</v>
      </c>
      <c r="EY140" s="62"/>
      <c r="EZ140" s="61">
        <f>IF(EY140=0,0,EY140/EY$135*100)</f>
        <v>0</v>
      </c>
      <c r="FA140" s="62"/>
      <c r="FB140" s="61">
        <f>IF(FA140=0,0,FA140/FA$135*100)</f>
        <v>0</v>
      </c>
      <c r="FC140" s="62"/>
      <c r="FD140" s="61">
        <f>IF(FC140=0,0,FC140/FC$135*100)</f>
        <v>0</v>
      </c>
      <c r="FE140" s="62"/>
      <c r="FF140" s="61">
        <f>IF(FE140=0,0,FE140/FE$135*100)</f>
        <v>0</v>
      </c>
      <c r="FG140" s="62"/>
      <c r="FH140" s="61">
        <f>IF(FG140=0,0,FG140/FG$135*100)</f>
        <v>0</v>
      </c>
      <c r="FI140" s="62"/>
      <c r="FJ140" s="61">
        <f>IF(FI140=0,0,FI140/FI$135*100)</f>
        <v>0</v>
      </c>
      <c r="FK140" s="62">
        <f>FI140</f>
        <v>0</v>
      </c>
      <c r="FL140" s="61">
        <f>IF(FK140=0,0,FK140/FK$135*100)</f>
        <v>0</v>
      </c>
      <c r="FM140" s="252"/>
      <c r="FN140" s="8"/>
      <c r="FO140" s="4"/>
      <c r="FP140" s="7"/>
      <c r="FQ140" s="4"/>
      <c r="FR140" s="22"/>
      <c r="FS140" s="282"/>
    </row>
    <row r="141" spans="1:175" ht="4.5" customHeight="1" x14ac:dyDescent="0.2">
      <c r="A141" s="49"/>
      <c r="B141" s="49"/>
      <c r="C141" s="62"/>
      <c r="D141" s="61"/>
      <c r="E141" s="62"/>
      <c r="F141" s="61"/>
      <c r="G141" s="62"/>
      <c r="H141" s="61"/>
      <c r="I141" s="62"/>
      <c r="J141" s="61"/>
      <c r="K141" s="62"/>
      <c r="L141" s="61"/>
      <c r="M141" s="62"/>
      <c r="N141" s="61"/>
      <c r="O141" s="62"/>
      <c r="P141" s="61"/>
      <c r="Q141" s="62"/>
      <c r="R141" s="61"/>
      <c r="S141" s="62"/>
      <c r="T141" s="61"/>
      <c r="U141" s="62"/>
      <c r="V141" s="61"/>
      <c r="W141" s="62"/>
      <c r="X141" s="61"/>
      <c r="Y141" s="62"/>
      <c r="Z141" s="61"/>
      <c r="AA141" s="62"/>
      <c r="AB141" s="61"/>
      <c r="AC141" s="252"/>
      <c r="AD141" s="8"/>
      <c r="AE141" s="4"/>
      <c r="AF141" s="7"/>
      <c r="AG141" s="4"/>
      <c r="AH141" s="22"/>
      <c r="AI141" s="282"/>
      <c r="AJ141" s="49"/>
      <c r="AK141" s="49"/>
      <c r="AL141" s="62"/>
      <c r="AM141" s="61"/>
      <c r="AN141" s="62"/>
      <c r="AO141" s="61"/>
      <c r="AP141" s="62"/>
      <c r="AQ141" s="61"/>
      <c r="AR141" s="62"/>
      <c r="AS141" s="61"/>
      <c r="AT141" s="62"/>
      <c r="AU141" s="61"/>
      <c r="AV141" s="62"/>
      <c r="AW141" s="61"/>
      <c r="AX141" s="62"/>
      <c r="AY141" s="61"/>
      <c r="AZ141" s="62"/>
      <c r="BA141" s="61"/>
      <c r="BB141" s="62"/>
      <c r="BC141" s="61"/>
      <c r="BD141" s="62"/>
      <c r="BE141" s="61"/>
      <c r="BF141" s="62"/>
      <c r="BG141" s="61"/>
      <c r="BH141" s="62"/>
      <c r="BI141" s="61"/>
      <c r="BJ141" s="62"/>
      <c r="BK141" s="61"/>
      <c r="BL141" s="252"/>
      <c r="BM141" s="8"/>
      <c r="BN141" s="4"/>
      <c r="BO141" s="7"/>
      <c r="BP141" s="4"/>
      <c r="BQ141" s="22"/>
      <c r="BR141" s="282"/>
      <c r="BS141" s="49"/>
      <c r="BT141" s="49"/>
      <c r="BU141" s="62"/>
      <c r="BV141" s="61"/>
      <c r="BW141" s="62"/>
      <c r="BX141" s="61"/>
      <c r="BY141" s="62"/>
      <c r="BZ141" s="61"/>
      <c r="CA141" s="62"/>
      <c r="CB141" s="61"/>
      <c r="CC141" s="62"/>
      <c r="CD141" s="61"/>
      <c r="CE141" s="62"/>
      <c r="CF141" s="61"/>
      <c r="CG141" s="62"/>
      <c r="CH141" s="61"/>
      <c r="CI141" s="62"/>
      <c r="CJ141" s="61"/>
      <c r="CK141" s="62"/>
      <c r="CL141" s="61"/>
      <c r="CM141" s="62"/>
      <c r="CN141" s="61"/>
      <c r="CO141" s="62"/>
      <c r="CP141" s="61"/>
      <c r="CQ141" s="62"/>
      <c r="CR141" s="61"/>
      <c r="CS141" s="62"/>
      <c r="CT141" s="61"/>
      <c r="CU141" s="252"/>
      <c r="CV141" s="8"/>
      <c r="CW141" s="4"/>
      <c r="CX141" s="7"/>
      <c r="CY141" s="4"/>
      <c r="CZ141" s="22"/>
      <c r="DA141" s="282"/>
      <c r="DB141" s="49"/>
      <c r="DC141" s="49"/>
      <c r="DD141" s="62"/>
      <c r="DE141" s="61"/>
      <c r="DF141" s="62"/>
      <c r="DG141" s="61"/>
      <c r="DH141" s="62"/>
      <c r="DI141" s="61"/>
      <c r="DJ141" s="62"/>
      <c r="DK141" s="61"/>
      <c r="DL141" s="62"/>
      <c r="DM141" s="61"/>
      <c r="DN141" s="62"/>
      <c r="DO141" s="61"/>
      <c r="DP141" s="62"/>
      <c r="DQ141" s="61"/>
      <c r="DR141" s="62"/>
      <c r="DS141" s="61"/>
      <c r="DT141" s="62"/>
      <c r="DU141" s="61"/>
      <c r="DV141" s="62"/>
      <c r="DW141" s="61"/>
      <c r="DX141" s="62"/>
      <c r="DY141" s="61"/>
      <c r="DZ141" s="62"/>
      <c r="EA141" s="61"/>
      <c r="EB141" s="62"/>
      <c r="EC141" s="61"/>
      <c r="ED141" s="252"/>
      <c r="EE141" s="8"/>
      <c r="EF141" s="4"/>
      <c r="EG141" s="7"/>
      <c r="EH141" s="4"/>
      <c r="EI141" s="22"/>
      <c r="EJ141" s="282"/>
      <c r="EK141" s="49"/>
      <c r="EL141" s="49"/>
      <c r="EM141" s="62"/>
      <c r="EN141" s="61"/>
      <c r="EO141" s="62"/>
      <c r="EP141" s="61"/>
      <c r="EQ141" s="62"/>
      <c r="ER141" s="61"/>
      <c r="ES141" s="62"/>
      <c r="ET141" s="61"/>
      <c r="EU141" s="62"/>
      <c r="EV141" s="61"/>
      <c r="EW141" s="62"/>
      <c r="EX141" s="61"/>
      <c r="EY141" s="62"/>
      <c r="EZ141" s="61"/>
      <c r="FA141" s="62"/>
      <c r="FB141" s="61"/>
      <c r="FC141" s="62"/>
      <c r="FD141" s="61"/>
      <c r="FE141" s="62"/>
      <c r="FF141" s="61"/>
      <c r="FG141" s="62"/>
      <c r="FH141" s="61"/>
      <c r="FI141" s="62"/>
      <c r="FJ141" s="61"/>
      <c r="FK141" s="62"/>
      <c r="FL141" s="61"/>
      <c r="FM141" s="252"/>
      <c r="FN141" s="8"/>
      <c r="FO141" s="4"/>
      <c r="FP141" s="7"/>
      <c r="FQ141" s="4"/>
      <c r="FR141" s="22"/>
      <c r="FS141" s="282"/>
    </row>
    <row r="142" spans="1:175" s="28" customFormat="1" collapsed="1" x14ac:dyDescent="0.2">
      <c r="A142" s="50" t="s">
        <v>23</v>
      </c>
      <c r="B142" s="50" t="s">
        <v>317</v>
      </c>
      <c r="C142" s="51">
        <f>SUM(C143:C147)</f>
        <v>0</v>
      </c>
      <c r="D142" s="52">
        <f>IF(C142=0,0,C142/C$149*100)</f>
        <v>0</v>
      </c>
      <c r="E142" s="51">
        <f>SUM(E143:E147)</f>
        <v>0</v>
      </c>
      <c r="F142" s="52">
        <f>IF(E142=0,0,E142/E$149*100)</f>
        <v>0</v>
      </c>
      <c r="G142" s="51">
        <f>SUM(G143:G147)</f>
        <v>0</v>
      </c>
      <c r="H142" s="52">
        <f>IF(G142=0,0,G142/G$149*100)</f>
        <v>0</v>
      </c>
      <c r="I142" s="51">
        <f>SUM(I143:I147)</f>
        <v>0</v>
      </c>
      <c r="J142" s="52">
        <f>IF(I142=0,0,I142/I$149*100)</f>
        <v>0</v>
      </c>
      <c r="K142" s="51">
        <f>SUM(K143:K147)</f>
        <v>0</v>
      </c>
      <c r="L142" s="52">
        <f>IF(K142=0,0,K142/K$149*100)</f>
        <v>0</v>
      </c>
      <c r="M142" s="51">
        <f>SUM(M143:M147)</f>
        <v>0</v>
      </c>
      <c r="N142" s="52">
        <f>IF(M142=0,0,M142/M$149*100)</f>
        <v>0</v>
      </c>
      <c r="O142" s="51">
        <f>SUM(O143:O147)</f>
        <v>0</v>
      </c>
      <c r="P142" s="52">
        <f>IF(O142=0,0,O142/O$149*100)</f>
        <v>0</v>
      </c>
      <c r="Q142" s="51">
        <f>SUM(Q143:Q147)</f>
        <v>0</v>
      </c>
      <c r="R142" s="52">
        <f>IF(Q142=0,0,Q142/Q$149*100)</f>
        <v>0</v>
      </c>
      <c r="S142" s="51">
        <f>SUM(S143:S147)</f>
        <v>0</v>
      </c>
      <c r="T142" s="52">
        <f>IF(S142=0,0,S142/S$149*100)</f>
        <v>0</v>
      </c>
      <c r="U142" s="51">
        <f>SUM(U143:U147)</f>
        <v>0</v>
      </c>
      <c r="V142" s="52">
        <f>IF(U142=0,0,U142/U$149*100)</f>
        <v>0</v>
      </c>
      <c r="W142" s="51">
        <f>SUM(W143:W147)</f>
        <v>0</v>
      </c>
      <c r="X142" s="52">
        <f>IF(W142=0,0,W142/W$149*100)</f>
        <v>0</v>
      </c>
      <c r="Y142" s="51">
        <f>SUM(Y143:Y147)</f>
        <v>0</v>
      </c>
      <c r="Z142" s="52">
        <f>IF(Y142=0,0,Y142/Y$149*100)</f>
        <v>0</v>
      </c>
      <c r="AA142" s="51">
        <f t="shared" ref="AA142" si="1696">Y142</f>
        <v>0</v>
      </c>
      <c r="AB142" s="52">
        <f>IF(AA142=0,0,AA142/AA$149*100)</f>
        <v>0</v>
      </c>
      <c r="AC142" s="252"/>
      <c r="AD142" s="8"/>
      <c r="AE142" s="4"/>
      <c r="AF142" s="7"/>
      <c r="AG142" s="4"/>
      <c r="AH142" s="22"/>
      <c r="AI142" s="282"/>
      <c r="AJ142" s="50" t="s">
        <v>23</v>
      </c>
      <c r="AK142" s="50" t="s">
        <v>317</v>
      </c>
      <c r="AL142" s="51">
        <f>SUM(AL143:AL147)</f>
        <v>0</v>
      </c>
      <c r="AM142" s="52">
        <f>IF(AL142=0,0,AL142/AL$149*100)</f>
        <v>0</v>
      </c>
      <c r="AN142" s="51">
        <f>SUM(AN143:AN147)</f>
        <v>0</v>
      </c>
      <c r="AO142" s="52">
        <f>IF(AN142=0,0,AN142/AN$149*100)</f>
        <v>0</v>
      </c>
      <c r="AP142" s="51">
        <f>SUM(AP143:AP147)</f>
        <v>0</v>
      </c>
      <c r="AQ142" s="52">
        <f>IF(AP142=0,0,AP142/AP$149*100)</f>
        <v>0</v>
      </c>
      <c r="AR142" s="51">
        <f>SUM(AR143:AR147)</f>
        <v>0</v>
      </c>
      <c r="AS142" s="52">
        <f>IF(AR142=0,0,AR142/AR$149*100)</f>
        <v>0</v>
      </c>
      <c r="AT142" s="51">
        <f>SUM(AT143:AT147)</f>
        <v>0</v>
      </c>
      <c r="AU142" s="52">
        <f>IF(AT142=0,0,AT142/AT$149*100)</f>
        <v>0</v>
      </c>
      <c r="AV142" s="51">
        <f>SUM(AV143:AV147)</f>
        <v>0</v>
      </c>
      <c r="AW142" s="52">
        <f>IF(AV142=0,0,AV142/AV$149*100)</f>
        <v>0</v>
      </c>
      <c r="AX142" s="51">
        <f>SUM(AX143:AX147)</f>
        <v>0</v>
      </c>
      <c r="AY142" s="52">
        <f>IF(AX142=0,0,AX142/AX$149*100)</f>
        <v>0</v>
      </c>
      <c r="AZ142" s="51">
        <f>SUM(AZ143:AZ147)</f>
        <v>0</v>
      </c>
      <c r="BA142" s="52">
        <f>IF(AZ142=0,0,AZ142/AZ$149*100)</f>
        <v>0</v>
      </c>
      <c r="BB142" s="51">
        <f>SUM(BB143:BB147)</f>
        <v>0</v>
      </c>
      <c r="BC142" s="52">
        <f>IF(BB142=0,0,BB142/BB$149*100)</f>
        <v>0</v>
      </c>
      <c r="BD142" s="51">
        <f>SUM(BD143:BD147)</f>
        <v>0</v>
      </c>
      <c r="BE142" s="52">
        <f>IF(BD142=0,0,BD142/BD$149*100)</f>
        <v>0</v>
      </c>
      <c r="BF142" s="51">
        <f>SUM(BF143:BF147)</f>
        <v>0</v>
      </c>
      <c r="BG142" s="52">
        <f>IF(BF142=0,0,BF142/BF$149*100)</f>
        <v>0</v>
      </c>
      <c r="BH142" s="51">
        <f>SUM(BH143:BH147)</f>
        <v>0</v>
      </c>
      <c r="BI142" s="52">
        <f>IF(BH142=0,0,BH142/BH$149*100)</f>
        <v>0</v>
      </c>
      <c r="BJ142" s="51">
        <f t="shared" ref="BJ142:BJ147" si="1697">BH142</f>
        <v>0</v>
      </c>
      <c r="BK142" s="52">
        <f>IF(BJ142=0,0,BJ142/BJ$149*100)</f>
        <v>0</v>
      </c>
      <c r="BL142" s="252"/>
      <c r="BM142" s="8"/>
      <c r="BN142" s="4"/>
      <c r="BO142" s="7"/>
      <c r="BP142" s="4"/>
      <c r="BQ142" s="22"/>
      <c r="BR142" s="282"/>
      <c r="BS142" s="50" t="s">
        <v>23</v>
      </c>
      <c r="BT142" s="50" t="s">
        <v>317</v>
      </c>
      <c r="BU142" s="51">
        <f>SUM(BU143:BU147)</f>
        <v>0</v>
      </c>
      <c r="BV142" s="52">
        <f>IF(BU142=0,0,BU142/BU$149*100)</f>
        <v>0</v>
      </c>
      <c r="BW142" s="51">
        <f>SUM(BW143:BW147)</f>
        <v>0</v>
      </c>
      <c r="BX142" s="52">
        <f>IF(BW142=0,0,BW142/BW$149*100)</f>
        <v>0</v>
      </c>
      <c r="BY142" s="51">
        <f>SUM(BY143:BY147)</f>
        <v>0</v>
      </c>
      <c r="BZ142" s="52">
        <f>IF(BY142=0,0,BY142/BY$149*100)</f>
        <v>0</v>
      </c>
      <c r="CA142" s="51">
        <f>SUM(CA143:CA147)</f>
        <v>0</v>
      </c>
      <c r="CB142" s="52">
        <f>IF(CA142=0,0,CA142/CA$149*100)</f>
        <v>0</v>
      </c>
      <c r="CC142" s="51">
        <f>SUM(CC143:CC147)</f>
        <v>0</v>
      </c>
      <c r="CD142" s="52">
        <f>IF(CC142=0,0,CC142/CC$149*100)</f>
        <v>0</v>
      </c>
      <c r="CE142" s="51">
        <f>SUM(CE143:CE147)</f>
        <v>0</v>
      </c>
      <c r="CF142" s="52">
        <f>IF(CE142=0,0,CE142/CE$149*100)</f>
        <v>0</v>
      </c>
      <c r="CG142" s="51">
        <f>SUM(CG143:CG147)</f>
        <v>0</v>
      </c>
      <c r="CH142" s="52">
        <f>IF(CG142=0,0,CG142/CG$149*100)</f>
        <v>0</v>
      </c>
      <c r="CI142" s="51">
        <f>SUM(CI143:CI147)</f>
        <v>0</v>
      </c>
      <c r="CJ142" s="52">
        <f>IF(CI142=0,0,CI142/CI$149*100)</f>
        <v>0</v>
      </c>
      <c r="CK142" s="51">
        <f>SUM(CK143:CK147)</f>
        <v>0</v>
      </c>
      <c r="CL142" s="52">
        <f>IF(CK142=0,0,CK142/CK$149*100)</f>
        <v>0</v>
      </c>
      <c r="CM142" s="51">
        <f>SUM(CM143:CM147)</f>
        <v>0</v>
      </c>
      <c r="CN142" s="52">
        <f>IF(CM142=0,0,CM142/CM$149*100)</f>
        <v>0</v>
      </c>
      <c r="CO142" s="51">
        <f>SUM(CO143:CO147)</f>
        <v>0</v>
      </c>
      <c r="CP142" s="52">
        <f>IF(CO142=0,0,CO142/CO$149*100)</f>
        <v>0</v>
      </c>
      <c r="CQ142" s="51">
        <f>SUM(CQ143:CQ147)</f>
        <v>0</v>
      </c>
      <c r="CR142" s="52">
        <f>IF(CQ142=0,0,CQ142/CQ$149*100)</f>
        <v>0</v>
      </c>
      <c r="CS142" s="51">
        <f t="shared" ref="CS142:CS147" si="1698">CQ142</f>
        <v>0</v>
      </c>
      <c r="CT142" s="52">
        <f>IF(CS142=0,0,CS142/CS$149*100)</f>
        <v>0</v>
      </c>
      <c r="CU142" s="252"/>
      <c r="CV142" s="8"/>
      <c r="CW142" s="4"/>
      <c r="CX142" s="7"/>
      <c r="CY142" s="4"/>
      <c r="CZ142" s="22"/>
      <c r="DA142" s="282"/>
      <c r="DB142" s="50" t="s">
        <v>23</v>
      </c>
      <c r="DC142" s="50" t="s">
        <v>317</v>
      </c>
      <c r="DD142" s="51">
        <f>SUM(DD143:DD147)</f>
        <v>0</v>
      </c>
      <c r="DE142" s="52">
        <f>IF(DD142=0,0,DD142/DD$149*100)</f>
        <v>0</v>
      </c>
      <c r="DF142" s="51">
        <f>SUM(DF143:DF147)</f>
        <v>0</v>
      </c>
      <c r="DG142" s="52">
        <f>IF(DF142=0,0,DF142/DF$149*100)</f>
        <v>0</v>
      </c>
      <c r="DH142" s="51">
        <f>SUM(DH143:DH147)</f>
        <v>0</v>
      </c>
      <c r="DI142" s="52">
        <f>IF(DH142=0,0,DH142/DH$149*100)</f>
        <v>0</v>
      </c>
      <c r="DJ142" s="51">
        <f>SUM(DJ143:DJ147)</f>
        <v>0</v>
      </c>
      <c r="DK142" s="52">
        <f>IF(DJ142=0,0,DJ142/DJ$149*100)</f>
        <v>0</v>
      </c>
      <c r="DL142" s="51">
        <f>SUM(DL143:DL147)</f>
        <v>0</v>
      </c>
      <c r="DM142" s="52">
        <f>IF(DL142=0,0,DL142/DL$149*100)</f>
        <v>0</v>
      </c>
      <c r="DN142" s="51">
        <f>SUM(DN143:DN147)</f>
        <v>0</v>
      </c>
      <c r="DO142" s="52">
        <f>IF(DN142=0,0,DN142/DN$149*100)</f>
        <v>0</v>
      </c>
      <c r="DP142" s="51">
        <f>SUM(DP143:DP147)</f>
        <v>0</v>
      </c>
      <c r="DQ142" s="52">
        <f>IF(DP142=0,0,DP142/DP$149*100)</f>
        <v>0</v>
      </c>
      <c r="DR142" s="51">
        <f>SUM(DR143:DR147)</f>
        <v>0</v>
      </c>
      <c r="DS142" s="52">
        <f>IF(DR142=0,0,DR142/DR$149*100)</f>
        <v>0</v>
      </c>
      <c r="DT142" s="51">
        <f>SUM(DT143:DT147)</f>
        <v>0</v>
      </c>
      <c r="DU142" s="52">
        <f>IF(DT142=0,0,DT142/DT$149*100)</f>
        <v>0</v>
      </c>
      <c r="DV142" s="51">
        <f>SUM(DV143:DV147)</f>
        <v>0</v>
      </c>
      <c r="DW142" s="52">
        <f>IF(DV142=0,0,DV142/DV$149*100)</f>
        <v>0</v>
      </c>
      <c r="DX142" s="51">
        <f>SUM(DX143:DX147)</f>
        <v>0</v>
      </c>
      <c r="DY142" s="52">
        <f>IF(DX142=0,0,DX142/DX$149*100)</f>
        <v>0</v>
      </c>
      <c r="DZ142" s="51">
        <f>SUM(DZ143:DZ147)</f>
        <v>0</v>
      </c>
      <c r="EA142" s="52">
        <f>IF(DZ142=0,0,DZ142/DZ$149*100)</f>
        <v>0</v>
      </c>
      <c r="EB142" s="51">
        <f t="shared" ref="EB142:EB147" si="1699">DZ142</f>
        <v>0</v>
      </c>
      <c r="EC142" s="52">
        <f>IF(EB142=0,0,EB142/EB$149*100)</f>
        <v>0</v>
      </c>
      <c r="ED142" s="252"/>
      <c r="EE142" s="8"/>
      <c r="EF142" s="4"/>
      <c r="EG142" s="7"/>
      <c r="EH142" s="4"/>
      <c r="EI142" s="22"/>
      <c r="EJ142" s="282"/>
      <c r="EK142" s="50" t="s">
        <v>23</v>
      </c>
      <c r="EL142" s="50" t="s">
        <v>317</v>
      </c>
      <c r="EM142" s="51">
        <f>SUM(EM143:EM147)</f>
        <v>0</v>
      </c>
      <c r="EN142" s="52">
        <f>IF(EM142=0,0,EM142/EM$149*100)</f>
        <v>0</v>
      </c>
      <c r="EO142" s="51">
        <f>SUM(EO143:EO147)</f>
        <v>0</v>
      </c>
      <c r="EP142" s="52">
        <f>IF(EO142=0,0,EO142/EO$149*100)</f>
        <v>0</v>
      </c>
      <c r="EQ142" s="51">
        <f>SUM(EQ143:EQ147)</f>
        <v>0</v>
      </c>
      <c r="ER142" s="52">
        <f>IF(EQ142=0,0,EQ142/EQ$149*100)</f>
        <v>0</v>
      </c>
      <c r="ES142" s="51">
        <f>SUM(ES143:ES147)</f>
        <v>0</v>
      </c>
      <c r="ET142" s="52">
        <f>IF(ES142=0,0,ES142/ES$149*100)</f>
        <v>0</v>
      </c>
      <c r="EU142" s="51">
        <f>SUM(EU143:EU147)</f>
        <v>0</v>
      </c>
      <c r="EV142" s="52">
        <f>IF(EU142=0,0,EU142/EU$149*100)</f>
        <v>0</v>
      </c>
      <c r="EW142" s="51">
        <f>SUM(EW143:EW147)</f>
        <v>0</v>
      </c>
      <c r="EX142" s="52">
        <f>IF(EW142=0,0,EW142/EW$149*100)</f>
        <v>0</v>
      </c>
      <c r="EY142" s="51">
        <f>SUM(EY143:EY147)</f>
        <v>0</v>
      </c>
      <c r="EZ142" s="52">
        <f>IF(EY142=0,0,EY142/EY$149*100)</f>
        <v>0</v>
      </c>
      <c r="FA142" s="51">
        <f>SUM(FA143:FA147)</f>
        <v>0</v>
      </c>
      <c r="FB142" s="52">
        <f>IF(FA142=0,0,FA142/FA$149*100)</f>
        <v>0</v>
      </c>
      <c r="FC142" s="51">
        <f>SUM(FC143:FC147)</f>
        <v>0</v>
      </c>
      <c r="FD142" s="52">
        <f>IF(FC142=0,0,FC142/FC$149*100)</f>
        <v>0</v>
      </c>
      <c r="FE142" s="51">
        <f>SUM(FE143:FE147)</f>
        <v>0</v>
      </c>
      <c r="FF142" s="52">
        <f>IF(FE142=0,0,FE142/FE$149*100)</f>
        <v>0</v>
      </c>
      <c r="FG142" s="51">
        <f>SUM(FG143:FG147)</f>
        <v>0</v>
      </c>
      <c r="FH142" s="52">
        <f>IF(FG142=0,0,FG142/FG$149*100)</f>
        <v>0</v>
      </c>
      <c r="FI142" s="51">
        <f>SUM(FI143:FI147)</f>
        <v>0</v>
      </c>
      <c r="FJ142" s="52">
        <f>IF(FI142=0,0,FI142/FI$149*100)</f>
        <v>0</v>
      </c>
      <c r="FK142" s="51">
        <f t="shared" ref="FK142:FK147" si="1700">FI142</f>
        <v>0</v>
      </c>
      <c r="FL142" s="52">
        <f>IF(FK142=0,0,FK142/FK$149*100)</f>
        <v>0</v>
      </c>
      <c r="FM142" s="252"/>
      <c r="FN142" s="8"/>
      <c r="FO142" s="4"/>
      <c r="FP142" s="7"/>
      <c r="FQ142" s="4"/>
      <c r="FR142" s="22"/>
      <c r="FS142" s="282"/>
    </row>
    <row r="143" spans="1:175" hidden="1" outlineLevel="1" x14ac:dyDescent="0.2">
      <c r="A143" s="384"/>
      <c r="B143" s="272"/>
      <c r="C143" s="62"/>
      <c r="D143" s="61">
        <f>IF(C143=0,0,C143/C$142*100)</f>
        <v>0</v>
      </c>
      <c r="E143" s="62"/>
      <c r="F143" s="61">
        <f>IF(E143=0,0,E143/E$142*100)</f>
        <v>0</v>
      </c>
      <c r="G143" s="62"/>
      <c r="H143" s="61">
        <f>IF(G143=0,0,G143/G$142*100)</f>
        <v>0</v>
      </c>
      <c r="I143" s="62"/>
      <c r="J143" s="61">
        <f>IF(I143=0,0,I143/I$142*100)</f>
        <v>0</v>
      </c>
      <c r="K143" s="62"/>
      <c r="L143" s="61">
        <f>IF(K143=0,0,K143/K$142*100)</f>
        <v>0</v>
      </c>
      <c r="M143" s="62"/>
      <c r="N143" s="61">
        <f>IF(M143=0,0,M143/M$142*100)</f>
        <v>0</v>
      </c>
      <c r="O143" s="62"/>
      <c r="P143" s="61">
        <f>IF(O143=0,0,O143/O$142*100)</f>
        <v>0</v>
      </c>
      <c r="Q143" s="62"/>
      <c r="R143" s="61">
        <f>IF(Q143=0,0,Q143/Q$142*100)</f>
        <v>0</v>
      </c>
      <c r="S143" s="62"/>
      <c r="T143" s="61">
        <f>IF(S143=0,0,S143/S$142*100)</f>
        <v>0</v>
      </c>
      <c r="U143" s="62"/>
      <c r="V143" s="61">
        <f>IF(U143=0,0,U143/U$142*100)</f>
        <v>0</v>
      </c>
      <c r="W143" s="62"/>
      <c r="X143" s="61">
        <f>IF(W143=0,0,W143/W$142*100)</f>
        <v>0</v>
      </c>
      <c r="Y143" s="62"/>
      <c r="Z143" s="61">
        <f>IF(Y143=0,0,Y143/Y$142*100)</f>
        <v>0</v>
      </c>
      <c r="AA143" s="62">
        <f t="shared" ref="AA143:AA147" si="1701">Y143</f>
        <v>0</v>
      </c>
      <c r="AB143" s="61">
        <f>IF(AA143=0,0,AA143/AA$142*100)</f>
        <v>0</v>
      </c>
      <c r="AC143" s="252"/>
      <c r="AD143" s="8"/>
      <c r="AE143" s="4"/>
      <c r="AF143" s="7"/>
      <c r="AG143" s="4"/>
      <c r="AH143" s="22"/>
      <c r="AI143" s="282"/>
      <c r="AJ143" s="128">
        <f t="shared" ref="AJ143:AJ147" si="1702">$A143</f>
        <v>0</v>
      </c>
      <c r="AK143" s="128">
        <f t="shared" ref="AK143:AK147" si="1703">$B143</f>
        <v>0</v>
      </c>
      <c r="AL143" s="62"/>
      <c r="AM143" s="61">
        <f>IF(AL143=0,0,AL143/AL$142*100)</f>
        <v>0</v>
      </c>
      <c r="AN143" s="62"/>
      <c r="AO143" s="61">
        <f>IF(AN143=0,0,AN143/AN$142*100)</f>
        <v>0</v>
      </c>
      <c r="AP143" s="62"/>
      <c r="AQ143" s="61">
        <f>IF(AP143=0,0,AP143/AP$142*100)</f>
        <v>0</v>
      </c>
      <c r="AR143" s="62"/>
      <c r="AS143" s="61">
        <f>IF(AR143=0,0,AR143/AR$142*100)</f>
        <v>0</v>
      </c>
      <c r="AT143" s="62"/>
      <c r="AU143" s="61">
        <f>IF(AT143=0,0,AT143/AT$142*100)</f>
        <v>0</v>
      </c>
      <c r="AV143" s="62"/>
      <c r="AW143" s="61">
        <f>IF(AV143=0,0,AV143/AV$142*100)</f>
        <v>0</v>
      </c>
      <c r="AX143" s="62"/>
      <c r="AY143" s="61">
        <f>IF(AX143=0,0,AX143/AX$142*100)</f>
        <v>0</v>
      </c>
      <c r="AZ143" s="62"/>
      <c r="BA143" s="61">
        <f>IF(AZ143=0,0,AZ143/AZ$142*100)</f>
        <v>0</v>
      </c>
      <c r="BB143" s="62"/>
      <c r="BC143" s="61">
        <f>IF(BB143=0,0,BB143/BB$142*100)</f>
        <v>0</v>
      </c>
      <c r="BD143" s="62"/>
      <c r="BE143" s="61">
        <f>IF(BD143=0,0,BD143/BD$142*100)</f>
        <v>0</v>
      </c>
      <c r="BF143" s="62"/>
      <c r="BG143" s="61">
        <f>IF(BF143=0,0,BF143/BF$142*100)</f>
        <v>0</v>
      </c>
      <c r="BH143" s="62"/>
      <c r="BI143" s="61">
        <f>IF(BH143=0,0,BH143/BH$142*100)</f>
        <v>0</v>
      </c>
      <c r="BJ143" s="62">
        <f t="shared" si="1697"/>
        <v>0</v>
      </c>
      <c r="BK143" s="61">
        <f>IF(BJ143=0,0,BJ143/BJ$142*100)</f>
        <v>0</v>
      </c>
      <c r="BL143" s="252"/>
      <c r="BM143" s="8"/>
      <c r="BN143" s="4"/>
      <c r="BO143" s="7"/>
      <c r="BP143" s="4"/>
      <c r="BQ143" s="22"/>
      <c r="BR143" s="282"/>
      <c r="BS143" s="128">
        <f t="shared" ref="BS143:BS147" si="1704">$A143</f>
        <v>0</v>
      </c>
      <c r="BT143" s="128">
        <f t="shared" ref="BT143:BT147" si="1705">$B143</f>
        <v>0</v>
      </c>
      <c r="BU143" s="62"/>
      <c r="BV143" s="61">
        <f>IF(BU143=0,0,BU143/BU$142*100)</f>
        <v>0</v>
      </c>
      <c r="BW143" s="62"/>
      <c r="BX143" s="61">
        <f>IF(BW143=0,0,BW143/BW$142*100)</f>
        <v>0</v>
      </c>
      <c r="BY143" s="62"/>
      <c r="BZ143" s="61">
        <f>IF(BY143=0,0,BY143/BY$142*100)</f>
        <v>0</v>
      </c>
      <c r="CA143" s="62"/>
      <c r="CB143" s="61">
        <f>IF(CA143=0,0,CA143/CA$142*100)</f>
        <v>0</v>
      </c>
      <c r="CC143" s="62"/>
      <c r="CD143" s="61">
        <f>IF(CC143=0,0,CC143/CC$142*100)</f>
        <v>0</v>
      </c>
      <c r="CE143" s="62"/>
      <c r="CF143" s="61">
        <f>IF(CE143=0,0,CE143/CE$142*100)</f>
        <v>0</v>
      </c>
      <c r="CG143" s="62"/>
      <c r="CH143" s="61">
        <f>IF(CG143=0,0,CG143/CG$142*100)</f>
        <v>0</v>
      </c>
      <c r="CI143" s="62"/>
      <c r="CJ143" s="61">
        <f>IF(CI143=0,0,CI143/CI$142*100)</f>
        <v>0</v>
      </c>
      <c r="CK143" s="62"/>
      <c r="CL143" s="61">
        <f>IF(CK143=0,0,CK143/CK$142*100)</f>
        <v>0</v>
      </c>
      <c r="CM143" s="62"/>
      <c r="CN143" s="61">
        <f>IF(CM143=0,0,CM143/CM$142*100)</f>
        <v>0</v>
      </c>
      <c r="CO143" s="62"/>
      <c r="CP143" s="61">
        <f>IF(CO143=0,0,CO143/CO$142*100)</f>
        <v>0</v>
      </c>
      <c r="CQ143" s="62"/>
      <c r="CR143" s="61">
        <f>IF(CQ143=0,0,CQ143/CQ$142*100)</f>
        <v>0</v>
      </c>
      <c r="CS143" s="62">
        <f t="shared" si="1698"/>
        <v>0</v>
      </c>
      <c r="CT143" s="61">
        <f>IF(CS143=0,0,CS143/CS$142*100)</f>
        <v>0</v>
      </c>
      <c r="CU143" s="252"/>
      <c r="CV143" s="8"/>
      <c r="CW143" s="4"/>
      <c r="CX143" s="7"/>
      <c r="CY143" s="4"/>
      <c r="CZ143" s="22"/>
      <c r="DA143" s="282"/>
      <c r="DB143" s="128">
        <f t="shared" ref="DB143:DB147" si="1706">$A143</f>
        <v>0</v>
      </c>
      <c r="DC143" s="128">
        <f t="shared" ref="DC143:DC147" si="1707">$B143</f>
        <v>0</v>
      </c>
      <c r="DD143" s="62"/>
      <c r="DE143" s="61">
        <f>IF(DD143=0,0,DD143/DD$142*100)</f>
        <v>0</v>
      </c>
      <c r="DF143" s="62"/>
      <c r="DG143" s="61">
        <f>IF(DF143=0,0,DF143/DF$142*100)</f>
        <v>0</v>
      </c>
      <c r="DH143" s="62"/>
      <c r="DI143" s="61">
        <f>IF(DH143=0,0,DH143/DH$142*100)</f>
        <v>0</v>
      </c>
      <c r="DJ143" s="62"/>
      <c r="DK143" s="61">
        <f>IF(DJ143=0,0,DJ143/DJ$142*100)</f>
        <v>0</v>
      </c>
      <c r="DL143" s="62"/>
      <c r="DM143" s="61">
        <f>IF(DL143=0,0,DL143/DL$142*100)</f>
        <v>0</v>
      </c>
      <c r="DN143" s="62"/>
      <c r="DO143" s="61">
        <f>IF(DN143=0,0,DN143/DN$142*100)</f>
        <v>0</v>
      </c>
      <c r="DP143" s="62"/>
      <c r="DQ143" s="61">
        <f>IF(DP143=0,0,DP143/DP$142*100)</f>
        <v>0</v>
      </c>
      <c r="DR143" s="62"/>
      <c r="DS143" s="61">
        <f>IF(DR143=0,0,DR143/DR$142*100)</f>
        <v>0</v>
      </c>
      <c r="DT143" s="62"/>
      <c r="DU143" s="61">
        <f>IF(DT143=0,0,DT143/DT$142*100)</f>
        <v>0</v>
      </c>
      <c r="DV143" s="62"/>
      <c r="DW143" s="61">
        <f>IF(DV143=0,0,DV143/DV$142*100)</f>
        <v>0</v>
      </c>
      <c r="DX143" s="62"/>
      <c r="DY143" s="61">
        <f>IF(DX143=0,0,DX143/DX$142*100)</f>
        <v>0</v>
      </c>
      <c r="DZ143" s="62"/>
      <c r="EA143" s="61">
        <f>IF(DZ143=0,0,DZ143/DZ$142*100)</f>
        <v>0</v>
      </c>
      <c r="EB143" s="62">
        <f t="shared" si="1699"/>
        <v>0</v>
      </c>
      <c r="EC143" s="61">
        <f>IF(EB143=0,0,EB143/EB$142*100)</f>
        <v>0</v>
      </c>
      <c r="ED143" s="252"/>
      <c r="EE143" s="8"/>
      <c r="EF143" s="4"/>
      <c r="EG143" s="7"/>
      <c r="EH143" s="4"/>
      <c r="EI143" s="22"/>
      <c r="EJ143" s="282"/>
      <c r="EK143" s="128">
        <f t="shared" ref="EK143:EK147" si="1708">$A143</f>
        <v>0</v>
      </c>
      <c r="EL143" s="128">
        <f t="shared" ref="EL143:EL147" si="1709">$B143</f>
        <v>0</v>
      </c>
      <c r="EM143" s="62"/>
      <c r="EN143" s="61">
        <f>IF(EM143=0,0,EM143/EM$142*100)</f>
        <v>0</v>
      </c>
      <c r="EO143" s="62"/>
      <c r="EP143" s="61">
        <f>IF(EO143=0,0,EO143/EO$142*100)</f>
        <v>0</v>
      </c>
      <c r="EQ143" s="62"/>
      <c r="ER143" s="61">
        <f>IF(EQ143=0,0,EQ143/EQ$142*100)</f>
        <v>0</v>
      </c>
      <c r="ES143" s="62"/>
      <c r="ET143" s="61">
        <f>IF(ES143=0,0,ES143/ES$142*100)</f>
        <v>0</v>
      </c>
      <c r="EU143" s="62"/>
      <c r="EV143" s="61">
        <f>IF(EU143=0,0,EU143/EU$142*100)</f>
        <v>0</v>
      </c>
      <c r="EW143" s="62"/>
      <c r="EX143" s="61">
        <f>IF(EW143=0,0,EW143/EW$142*100)</f>
        <v>0</v>
      </c>
      <c r="EY143" s="62"/>
      <c r="EZ143" s="61">
        <f>IF(EY143=0,0,EY143/EY$142*100)</f>
        <v>0</v>
      </c>
      <c r="FA143" s="62"/>
      <c r="FB143" s="61">
        <f>IF(FA143=0,0,FA143/FA$142*100)</f>
        <v>0</v>
      </c>
      <c r="FC143" s="62"/>
      <c r="FD143" s="61">
        <f>IF(FC143=0,0,FC143/FC$142*100)</f>
        <v>0</v>
      </c>
      <c r="FE143" s="62"/>
      <c r="FF143" s="61">
        <f>IF(FE143=0,0,FE143/FE$142*100)</f>
        <v>0</v>
      </c>
      <c r="FG143" s="62"/>
      <c r="FH143" s="61">
        <f>IF(FG143=0,0,FG143/FG$142*100)</f>
        <v>0</v>
      </c>
      <c r="FI143" s="62"/>
      <c r="FJ143" s="61">
        <f>IF(FI143=0,0,FI143/FI$142*100)</f>
        <v>0</v>
      </c>
      <c r="FK143" s="62">
        <f t="shared" si="1700"/>
        <v>0</v>
      </c>
      <c r="FL143" s="61">
        <f>IF(FK143=0,0,FK143/FK$142*100)</f>
        <v>0</v>
      </c>
      <c r="FM143" s="252"/>
      <c r="FN143" s="8"/>
      <c r="FO143" s="4"/>
      <c r="FP143" s="7"/>
      <c r="FQ143" s="4"/>
      <c r="FR143" s="22"/>
      <c r="FS143" s="282"/>
    </row>
    <row r="144" spans="1:175" hidden="1" outlineLevel="1" x14ac:dyDescent="0.2">
      <c r="A144" s="384"/>
      <c r="B144" s="272"/>
      <c r="C144" s="62"/>
      <c r="D144" s="61">
        <f>IF(C144=0,0,C144/C$142*100)</f>
        <v>0</v>
      </c>
      <c r="E144" s="62"/>
      <c r="F144" s="61">
        <f>IF(E144=0,0,E144/E$142*100)</f>
        <v>0</v>
      </c>
      <c r="G144" s="62"/>
      <c r="H144" s="61">
        <f>IF(G144=0,0,G144/G$142*100)</f>
        <v>0</v>
      </c>
      <c r="I144" s="62"/>
      <c r="J144" s="61">
        <f>IF(I144=0,0,I144/I$142*100)</f>
        <v>0</v>
      </c>
      <c r="K144" s="62"/>
      <c r="L144" s="61">
        <f>IF(K144=0,0,K144/K$142*100)</f>
        <v>0</v>
      </c>
      <c r="M144" s="62"/>
      <c r="N144" s="61">
        <f>IF(M144=0,0,M144/M$142*100)</f>
        <v>0</v>
      </c>
      <c r="O144" s="62"/>
      <c r="P144" s="61">
        <f>IF(O144=0,0,O144/O$142*100)</f>
        <v>0</v>
      </c>
      <c r="Q144" s="62"/>
      <c r="R144" s="61">
        <f>IF(Q144=0,0,Q144/Q$142*100)</f>
        <v>0</v>
      </c>
      <c r="S144" s="62"/>
      <c r="T144" s="61">
        <f>IF(S144=0,0,S144/S$142*100)</f>
        <v>0</v>
      </c>
      <c r="U144" s="62"/>
      <c r="V144" s="61">
        <f>IF(U144=0,0,U144/U$142*100)</f>
        <v>0</v>
      </c>
      <c r="W144" s="62"/>
      <c r="X144" s="61">
        <f>IF(W144=0,0,W144/W$142*100)</f>
        <v>0</v>
      </c>
      <c r="Y144" s="62"/>
      <c r="Z144" s="61">
        <f>IF(Y144=0,0,Y144/Y$142*100)</f>
        <v>0</v>
      </c>
      <c r="AA144" s="62">
        <f t="shared" si="1701"/>
        <v>0</v>
      </c>
      <c r="AB144" s="61">
        <f>IF(AA144=0,0,AA144/AA$142*100)</f>
        <v>0</v>
      </c>
      <c r="AC144" s="252"/>
      <c r="AD144" s="8"/>
      <c r="AE144" s="4"/>
      <c r="AF144" s="7"/>
      <c r="AG144" s="4"/>
      <c r="AH144" s="22"/>
      <c r="AI144" s="282"/>
      <c r="AJ144" s="128">
        <f t="shared" si="1702"/>
        <v>0</v>
      </c>
      <c r="AK144" s="128">
        <f t="shared" si="1703"/>
        <v>0</v>
      </c>
      <c r="AL144" s="62"/>
      <c r="AM144" s="61">
        <f>IF(AL144=0,0,AL144/AL$142*100)</f>
        <v>0</v>
      </c>
      <c r="AN144" s="62"/>
      <c r="AO144" s="61">
        <f>IF(AN144=0,0,AN144/AN$142*100)</f>
        <v>0</v>
      </c>
      <c r="AP144" s="62"/>
      <c r="AQ144" s="61">
        <f>IF(AP144=0,0,AP144/AP$142*100)</f>
        <v>0</v>
      </c>
      <c r="AR144" s="62"/>
      <c r="AS144" s="61">
        <f>IF(AR144=0,0,AR144/AR$142*100)</f>
        <v>0</v>
      </c>
      <c r="AT144" s="62"/>
      <c r="AU144" s="61">
        <f>IF(AT144=0,0,AT144/AT$142*100)</f>
        <v>0</v>
      </c>
      <c r="AV144" s="62"/>
      <c r="AW144" s="61">
        <f>IF(AV144=0,0,AV144/AV$142*100)</f>
        <v>0</v>
      </c>
      <c r="AX144" s="62"/>
      <c r="AY144" s="61">
        <f>IF(AX144=0,0,AX144/AX$142*100)</f>
        <v>0</v>
      </c>
      <c r="AZ144" s="62"/>
      <c r="BA144" s="61">
        <f>IF(AZ144=0,0,AZ144/AZ$142*100)</f>
        <v>0</v>
      </c>
      <c r="BB144" s="62"/>
      <c r="BC144" s="61">
        <f>IF(BB144=0,0,BB144/BB$142*100)</f>
        <v>0</v>
      </c>
      <c r="BD144" s="62"/>
      <c r="BE144" s="61">
        <f>IF(BD144=0,0,BD144/BD$142*100)</f>
        <v>0</v>
      </c>
      <c r="BF144" s="62"/>
      <c r="BG144" s="61">
        <f>IF(BF144=0,0,BF144/BF$142*100)</f>
        <v>0</v>
      </c>
      <c r="BH144" s="62"/>
      <c r="BI144" s="61">
        <f>IF(BH144=0,0,BH144/BH$142*100)</f>
        <v>0</v>
      </c>
      <c r="BJ144" s="62">
        <f t="shared" si="1697"/>
        <v>0</v>
      </c>
      <c r="BK144" s="61">
        <f>IF(BJ144=0,0,BJ144/BJ$142*100)</f>
        <v>0</v>
      </c>
      <c r="BL144" s="252"/>
      <c r="BM144" s="8"/>
      <c r="BN144" s="4"/>
      <c r="BO144" s="7"/>
      <c r="BP144" s="4"/>
      <c r="BQ144" s="22"/>
      <c r="BR144" s="282"/>
      <c r="BS144" s="128">
        <f t="shared" si="1704"/>
        <v>0</v>
      </c>
      <c r="BT144" s="128">
        <f t="shared" si="1705"/>
        <v>0</v>
      </c>
      <c r="BU144" s="62"/>
      <c r="BV144" s="61">
        <f>IF(BU144=0,0,BU144/BU$142*100)</f>
        <v>0</v>
      </c>
      <c r="BW144" s="62"/>
      <c r="BX144" s="61">
        <f>IF(BW144=0,0,BW144/BW$142*100)</f>
        <v>0</v>
      </c>
      <c r="BY144" s="62"/>
      <c r="BZ144" s="61">
        <f>IF(BY144=0,0,BY144/BY$142*100)</f>
        <v>0</v>
      </c>
      <c r="CA144" s="62"/>
      <c r="CB144" s="61">
        <f>IF(CA144=0,0,CA144/CA$142*100)</f>
        <v>0</v>
      </c>
      <c r="CC144" s="62"/>
      <c r="CD144" s="61">
        <f>IF(CC144=0,0,CC144/CC$142*100)</f>
        <v>0</v>
      </c>
      <c r="CE144" s="62"/>
      <c r="CF144" s="61">
        <f>IF(CE144=0,0,CE144/CE$142*100)</f>
        <v>0</v>
      </c>
      <c r="CG144" s="62"/>
      <c r="CH144" s="61">
        <f>IF(CG144=0,0,CG144/CG$142*100)</f>
        <v>0</v>
      </c>
      <c r="CI144" s="62"/>
      <c r="CJ144" s="61">
        <f>IF(CI144=0,0,CI144/CI$142*100)</f>
        <v>0</v>
      </c>
      <c r="CK144" s="62"/>
      <c r="CL144" s="61">
        <f>IF(CK144=0,0,CK144/CK$142*100)</f>
        <v>0</v>
      </c>
      <c r="CM144" s="62"/>
      <c r="CN144" s="61">
        <f>IF(CM144=0,0,CM144/CM$142*100)</f>
        <v>0</v>
      </c>
      <c r="CO144" s="62"/>
      <c r="CP144" s="61">
        <f>IF(CO144=0,0,CO144/CO$142*100)</f>
        <v>0</v>
      </c>
      <c r="CQ144" s="62"/>
      <c r="CR144" s="61">
        <f>IF(CQ144=0,0,CQ144/CQ$142*100)</f>
        <v>0</v>
      </c>
      <c r="CS144" s="62">
        <f t="shared" si="1698"/>
        <v>0</v>
      </c>
      <c r="CT144" s="61">
        <f>IF(CS144=0,0,CS144/CS$142*100)</f>
        <v>0</v>
      </c>
      <c r="CU144" s="252"/>
      <c r="CV144" s="8"/>
      <c r="CW144" s="4"/>
      <c r="CX144" s="7"/>
      <c r="CY144" s="4"/>
      <c r="CZ144" s="22"/>
      <c r="DA144" s="282"/>
      <c r="DB144" s="128">
        <f t="shared" si="1706"/>
        <v>0</v>
      </c>
      <c r="DC144" s="128">
        <f t="shared" si="1707"/>
        <v>0</v>
      </c>
      <c r="DD144" s="62"/>
      <c r="DE144" s="61">
        <f>IF(DD144=0,0,DD144/DD$142*100)</f>
        <v>0</v>
      </c>
      <c r="DF144" s="62"/>
      <c r="DG144" s="61">
        <f>IF(DF144=0,0,DF144/DF$142*100)</f>
        <v>0</v>
      </c>
      <c r="DH144" s="62"/>
      <c r="DI144" s="61">
        <f>IF(DH144=0,0,DH144/DH$142*100)</f>
        <v>0</v>
      </c>
      <c r="DJ144" s="62"/>
      <c r="DK144" s="61">
        <f>IF(DJ144=0,0,DJ144/DJ$142*100)</f>
        <v>0</v>
      </c>
      <c r="DL144" s="62"/>
      <c r="DM144" s="61">
        <f>IF(DL144=0,0,DL144/DL$142*100)</f>
        <v>0</v>
      </c>
      <c r="DN144" s="62"/>
      <c r="DO144" s="61">
        <f>IF(DN144=0,0,DN144/DN$142*100)</f>
        <v>0</v>
      </c>
      <c r="DP144" s="62"/>
      <c r="DQ144" s="61">
        <f>IF(DP144=0,0,DP144/DP$142*100)</f>
        <v>0</v>
      </c>
      <c r="DR144" s="62"/>
      <c r="DS144" s="61">
        <f>IF(DR144=0,0,DR144/DR$142*100)</f>
        <v>0</v>
      </c>
      <c r="DT144" s="62"/>
      <c r="DU144" s="61">
        <f>IF(DT144=0,0,DT144/DT$142*100)</f>
        <v>0</v>
      </c>
      <c r="DV144" s="62"/>
      <c r="DW144" s="61">
        <f>IF(DV144=0,0,DV144/DV$142*100)</f>
        <v>0</v>
      </c>
      <c r="DX144" s="62"/>
      <c r="DY144" s="61">
        <f>IF(DX144=0,0,DX144/DX$142*100)</f>
        <v>0</v>
      </c>
      <c r="DZ144" s="62"/>
      <c r="EA144" s="61">
        <f>IF(DZ144=0,0,DZ144/DZ$142*100)</f>
        <v>0</v>
      </c>
      <c r="EB144" s="62">
        <f t="shared" si="1699"/>
        <v>0</v>
      </c>
      <c r="EC144" s="61">
        <f>IF(EB144=0,0,EB144/EB$142*100)</f>
        <v>0</v>
      </c>
      <c r="ED144" s="252"/>
      <c r="EE144" s="8"/>
      <c r="EF144" s="4"/>
      <c r="EG144" s="7"/>
      <c r="EH144" s="4"/>
      <c r="EI144" s="22"/>
      <c r="EJ144" s="282"/>
      <c r="EK144" s="128">
        <f t="shared" si="1708"/>
        <v>0</v>
      </c>
      <c r="EL144" s="128">
        <f t="shared" si="1709"/>
        <v>0</v>
      </c>
      <c r="EM144" s="62"/>
      <c r="EN144" s="61">
        <f>IF(EM144=0,0,EM144/EM$142*100)</f>
        <v>0</v>
      </c>
      <c r="EO144" s="62"/>
      <c r="EP144" s="61">
        <f>IF(EO144=0,0,EO144/EO$142*100)</f>
        <v>0</v>
      </c>
      <c r="EQ144" s="62"/>
      <c r="ER144" s="61">
        <f>IF(EQ144=0,0,EQ144/EQ$142*100)</f>
        <v>0</v>
      </c>
      <c r="ES144" s="62"/>
      <c r="ET144" s="61">
        <f>IF(ES144=0,0,ES144/ES$142*100)</f>
        <v>0</v>
      </c>
      <c r="EU144" s="62"/>
      <c r="EV144" s="61">
        <f>IF(EU144=0,0,EU144/EU$142*100)</f>
        <v>0</v>
      </c>
      <c r="EW144" s="62"/>
      <c r="EX144" s="61">
        <f>IF(EW144=0,0,EW144/EW$142*100)</f>
        <v>0</v>
      </c>
      <c r="EY144" s="62"/>
      <c r="EZ144" s="61">
        <f>IF(EY144=0,0,EY144/EY$142*100)</f>
        <v>0</v>
      </c>
      <c r="FA144" s="62"/>
      <c r="FB144" s="61">
        <f>IF(FA144=0,0,FA144/FA$142*100)</f>
        <v>0</v>
      </c>
      <c r="FC144" s="62"/>
      <c r="FD144" s="61">
        <f>IF(FC144=0,0,FC144/FC$142*100)</f>
        <v>0</v>
      </c>
      <c r="FE144" s="62"/>
      <c r="FF144" s="61">
        <f>IF(FE144=0,0,FE144/FE$142*100)</f>
        <v>0</v>
      </c>
      <c r="FG144" s="62"/>
      <c r="FH144" s="61">
        <f>IF(FG144=0,0,FG144/FG$142*100)</f>
        <v>0</v>
      </c>
      <c r="FI144" s="62"/>
      <c r="FJ144" s="61">
        <f>IF(FI144=0,0,FI144/FI$142*100)</f>
        <v>0</v>
      </c>
      <c r="FK144" s="62">
        <f t="shared" si="1700"/>
        <v>0</v>
      </c>
      <c r="FL144" s="61">
        <f>IF(FK144=0,0,FK144/FK$142*100)</f>
        <v>0</v>
      </c>
      <c r="FM144" s="252"/>
      <c r="FN144" s="8"/>
      <c r="FO144" s="4"/>
      <c r="FP144" s="7"/>
      <c r="FQ144" s="4"/>
      <c r="FR144" s="22"/>
      <c r="FS144" s="282"/>
    </row>
    <row r="145" spans="1:175" hidden="1" outlineLevel="1" x14ac:dyDescent="0.2">
      <c r="A145" s="384"/>
      <c r="B145" s="272"/>
      <c r="C145" s="62"/>
      <c r="D145" s="61">
        <f>IF(C145=0,0,C145/C$142*100)</f>
        <v>0</v>
      </c>
      <c r="E145" s="62"/>
      <c r="F145" s="61">
        <f>IF(E145=0,0,E145/E$142*100)</f>
        <v>0</v>
      </c>
      <c r="G145" s="62"/>
      <c r="H145" s="61">
        <f>IF(G145=0,0,G145/G$142*100)</f>
        <v>0</v>
      </c>
      <c r="I145" s="62"/>
      <c r="J145" s="61">
        <f>IF(I145=0,0,I145/I$142*100)</f>
        <v>0</v>
      </c>
      <c r="K145" s="62"/>
      <c r="L145" s="61">
        <f>IF(K145=0,0,K145/K$142*100)</f>
        <v>0</v>
      </c>
      <c r="M145" s="62"/>
      <c r="N145" s="61">
        <f>IF(M145=0,0,M145/M$142*100)</f>
        <v>0</v>
      </c>
      <c r="O145" s="62"/>
      <c r="P145" s="61">
        <f>IF(O145=0,0,O145/O$142*100)</f>
        <v>0</v>
      </c>
      <c r="Q145" s="62"/>
      <c r="R145" s="61">
        <f>IF(Q145=0,0,Q145/Q$142*100)</f>
        <v>0</v>
      </c>
      <c r="S145" s="62"/>
      <c r="T145" s="61">
        <f>IF(S145=0,0,S145/S$142*100)</f>
        <v>0</v>
      </c>
      <c r="U145" s="62"/>
      <c r="V145" s="61">
        <f>IF(U145=0,0,U145/U$142*100)</f>
        <v>0</v>
      </c>
      <c r="W145" s="62"/>
      <c r="X145" s="61">
        <f>IF(W145=0,0,W145/W$142*100)</f>
        <v>0</v>
      </c>
      <c r="Y145" s="62"/>
      <c r="Z145" s="61">
        <f>IF(Y145=0,0,Y145/Y$142*100)</f>
        <v>0</v>
      </c>
      <c r="AA145" s="62">
        <f t="shared" si="1701"/>
        <v>0</v>
      </c>
      <c r="AB145" s="61">
        <f>IF(AA145=0,0,AA145/AA$142*100)</f>
        <v>0</v>
      </c>
      <c r="AC145" s="252"/>
      <c r="AD145" s="8"/>
      <c r="AE145" s="4"/>
      <c r="AF145" s="7"/>
      <c r="AG145" s="4"/>
      <c r="AH145" s="22"/>
      <c r="AI145" s="282"/>
      <c r="AJ145" s="128">
        <f t="shared" si="1702"/>
        <v>0</v>
      </c>
      <c r="AK145" s="128">
        <f t="shared" si="1703"/>
        <v>0</v>
      </c>
      <c r="AL145" s="62"/>
      <c r="AM145" s="61">
        <f>IF(AL145=0,0,AL145/AL$142*100)</f>
        <v>0</v>
      </c>
      <c r="AN145" s="62"/>
      <c r="AO145" s="61">
        <f>IF(AN145=0,0,AN145/AN$142*100)</f>
        <v>0</v>
      </c>
      <c r="AP145" s="62"/>
      <c r="AQ145" s="61">
        <f>IF(AP145=0,0,AP145/AP$142*100)</f>
        <v>0</v>
      </c>
      <c r="AR145" s="62"/>
      <c r="AS145" s="61">
        <f>IF(AR145=0,0,AR145/AR$142*100)</f>
        <v>0</v>
      </c>
      <c r="AT145" s="62"/>
      <c r="AU145" s="61">
        <f>IF(AT145=0,0,AT145/AT$142*100)</f>
        <v>0</v>
      </c>
      <c r="AV145" s="62"/>
      <c r="AW145" s="61">
        <f>IF(AV145=0,0,AV145/AV$142*100)</f>
        <v>0</v>
      </c>
      <c r="AX145" s="62"/>
      <c r="AY145" s="61">
        <f>IF(AX145=0,0,AX145/AX$142*100)</f>
        <v>0</v>
      </c>
      <c r="AZ145" s="62"/>
      <c r="BA145" s="61">
        <f>IF(AZ145=0,0,AZ145/AZ$142*100)</f>
        <v>0</v>
      </c>
      <c r="BB145" s="62"/>
      <c r="BC145" s="61">
        <f>IF(BB145=0,0,BB145/BB$142*100)</f>
        <v>0</v>
      </c>
      <c r="BD145" s="62"/>
      <c r="BE145" s="61">
        <f>IF(BD145=0,0,BD145/BD$142*100)</f>
        <v>0</v>
      </c>
      <c r="BF145" s="62"/>
      <c r="BG145" s="61">
        <f>IF(BF145=0,0,BF145/BF$142*100)</f>
        <v>0</v>
      </c>
      <c r="BH145" s="62"/>
      <c r="BI145" s="61">
        <f>IF(BH145=0,0,BH145/BH$142*100)</f>
        <v>0</v>
      </c>
      <c r="BJ145" s="62">
        <f t="shared" si="1697"/>
        <v>0</v>
      </c>
      <c r="BK145" s="61">
        <f>IF(BJ145=0,0,BJ145/BJ$142*100)</f>
        <v>0</v>
      </c>
      <c r="BL145" s="252"/>
      <c r="BM145" s="8"/>
      <c r="BN145" s="4"/>
      <c r="BO145" s="7"/>
      <c r="BP145" s="4"/>
      <c r="BQ145" s="22"/>
      <c r="BR145" s="282"/>
      <c r="BS145" s="128">
        <f t="shared" si="1704"/>
        <v>0</v>
      </c>
      <c r="BT145" s="128">
        <f t="shared" si="1705"/>
        <v>0</v>
      </c>
      <c r="BU145" s="62"/>
      <c r="BV145" s="61">
        <f>IF(BU145=0,0,BU145/BU$142*100)</f>
        <v>0</v>
      </c>
      <c r="BW145" s="62"/>
      <c r="BX145" s="61">
        <f>IF(BW145=0,0,BW145/BW$142*100)</f>
        <v>0</v>
      </c>
      <c r="BY145" s="62"/>
      <c r="BZ145" s="61">
        <f>IF(BY145=0,0,BY145/BY$142*100)</f>
        <v>0</v>
      </c>
      <c r="CA145" s="62"/>
      <c r="CB145" s="61">
        <f>IF(CA145=0,0,CA145/CA$142*100)</f>
        <v>0</v>
      </c>
      <c r="CC145" s="62"/>
      <c r="CD145" s="61">
        <f>IF(CC145=0,0,CC145/CC$142*100)</f>
        <v>0</v>
      </c>
      <c r="CE145" s="62"/>
      <c r="CF145" s="61">
        <f>IF(CE145=0,0,CE145/CE$142*100)</f>
        <v>0</v>
      </c>
      <c r="CG145" s="62"/>
      <c r="CH145" s="61">
        <f>IF(CG145=0,0,CG145/CG$142*100)</f>
        <v>0</v>
      </c>
      <c r="CI145" s="62"/>
      <c r="CJ145" s="61">
        <f>IF(CI145=0,0,CI145/CI$142*100)</f>
        <v>0</v>
      </c>
      <c r="CK145" s="62"/>
      <c r="CL145" s="61">
        <f>IF(CK145=0,0,CK145/CK$142*100)</f>
        <v>0</v>
      </c>
      <c r="CM145" s="62"/>
      <c r="CN145" s="61">
        <f>IF(CM145=0,0,CM145/CM$142*100)</f>
        <v>0</v>
      </c>
      <c r="CO145" s="62"/>
      <c r="CP145" s="61">
        <f>IF(CO145=0,0,CO145/CO$142*100)</f>
        <v>0</v>
      </c>
      <c r="CQ145" s="62"/>
      <c r="CR145" s="61">
        <f>IF(CQ145=0,0,CQ145/CQ$142*100)</f>
        <v>0</v>
      </c>
      <c r="CS145" s="62">
        <f t="shared" si="1698"/>
        <v>0</v>
      </c>
      <c r="CT145" s="61">
        <f>IF(CS145=0,0,CS145/CS$142*100)</f>
        <v>0</v>
      </c>
      <c r="CU145" s="252"/>
      <c r="CV145" s="8"/>
      <c r="CW145" s="4"/>
      <c r="CX145" s="7"/>
      <c r="CY145" s="4"/>
      <c r="CZ145" s="22"/>
      <c r="DA145" s="282"/>
      <c r="DB145" s="128">
        <f t="shared" si="1706"/>
        <v>0</v>
      </c>
      <c r="DC145" s="128">
        <f t="shared" si="1707"/>
        <v>0</v>
      </c>
      <c r="DD145" s="62"/>
      <c r="DE145" s="61">
        <f>IF(DD145=0,0,DD145/DD$142*100)</f>
        <v>0</v>
      </c>
      <c r="DF145" s="62"/>
      <c r="DG145" s="61">
        <f>IF(DF145=0,0,DF145/DF$142*100)</f>
        <v>0</v>
      </c>
      <c r="DH145" s="62"/>
      <c r="DI145" s="61">
        <f>IF(DH145=0,0,DH145/DH$142*100)</f>
        <v>0</v>
      </c>
      <c r="DJ145" s="62"/>
      <c r="DK145" s="61">
        <f>IF(DJ145=0,0,DJ145/DJ$142*100)</f>
        <v>0</v>
      </c>
      <c r="DL145" s="62"/>
      <c r="DM145" s="61">
        <f>IF(DL145=0,0,DL145/DL$142*100)</f>
        <v>0</v>
      </c>
      <c r="DN145" s="62"/>
      <c r="DO145" s="61">
        <f>IF(DN145=0,0,DN145/DN$142*100)</f>
        <v>0</v>
      </c>
      <c r="DP145" s="62"/>
      <c r="DQ145" s="61">
        <f>IF(DP145=0,0,DP145/DP$142*100)</f>
        <v>0</v>
      </c>
      <c r="DR145" s="62"/>
      <c r="DS145" s="61">
        <f>IF(DR145=0,0,DR145/DR$142*100)</f>
        <v>0</v>
      </c>
      <c r="DT145" s="62"/>
      <c r="DU145" s="61">
        <f>IF(DT145=0,0,DT145/DT$142*100)</f>
        <v>0</v>
      </c>
      <c r="DV145" s="62"/>
      <c r="DW145" s="61">
        <f>IF(DV145=0,0,DV145/DV$142*100)</f>
        <v>0</v>
      </c>
      <c r="DX145" s="62"/>
      <c r="DY145" s="61">
        <f>IF(DX145=0,0,DX145/DX$142*100)</f>
        <v>0</v>
      </c>
      <c r="DZ145" s="62"/>
      <c r="EA145" s="61">
        <f>IF(DZ145=0,0,DZ145/DZ$142*100)</f>
        <v>0</v>
      </c>
      <c r="EB145" s="62">
        <f t="shared" si="1699"/>
        <v>0</v>
      </c>
      <c r="EC145" s="61">
        <f>IF(EB145=0,0,EB145/EB$142*100)</f>
        <v>0</v>
      </c>
      <c r="ED145" s="252"/>
      <c r="EE145" s="8"/>
      <c r="EF145" s="4"/>
      <c r="EG145" s="7"/>
      <c r="EH145" s="4"/>
      <c r="EI145" s="22"/>
      <c r="EJ145" s="282"/>
      <c r="EK145" s="128">
        <f t="shared" si="1708"/>
        <v>0</v>
      </c>
      <c r="EL145" s="128">
        <f t="shared" si="1709"/>
        <v>0</v>
      </c>
      <c r="EM145" s="62"/>
      <c r="EN145" s="61">
        <f>IF(EM145=0,0,EM145/EM$142*100)</f>
        <v>0</v>
      </c>
      <c r="EO145" s="62"/>
      <c r="EP145" s="61">
        <f>IF(EO145=0,0,EO145/EO$142*100)</f>
        <v>0</v>
      </c>
      <c r="EQ145" s="62"/>
      <c r="ER145" s="61">
        <f>IF(EQ145=0,0,EQ145/EQ$142*100)</f>
        <v>0</v>
      </c>
      <c r="ES145" s="62"/>
      <c r="ET145" s="61">
        <f>IF(ES145=0,0,ES145/ES$142*100)</f>
        <v>0</v>
      </c>
      <c r="EU145" s="62"/>
      <c r="EV145" s="61">
        <f>IF(EU145=0,0,EU145/EU$142*100)</f>
        <v>0</v>
      </c>
      <c r="EW145" s="62"/>
      <c r="EX145" s="61">
        <f>IF(EW145=0,0,EW145/EW$142*100)</f>
        <v>0</v>
      </c>
      <c r="EY145" s="62"/>
      <c r="EZ145" s="61">
        <f>IF(EY145=0,0,EY145/EY$142*100)</f>
        <v>0</v>
      </c>
      <c r="FA145" s="62"/>
      <c r="FB145" s="61">
        <f>IF(FA145=0,0,FA145/FA$142*100)</f>
        <v>0</v>
      </c>
      <c r="FC145" s="62"/>
      <c r="FD145" s="61">
        <f>IF(FC145=0,0,FC145/FC$142*100)</f>
        <v>0</v>
      </c>
      <c r="FE145" s="62"/>
      <c r="FF145" s="61">
        <f>IF(FE145=0,0,FE145/FE$142*100)</f>
        <v>0</v>
      </c>
      <c r="FG145" s="62"/>
      <c r="FH145" s="61">
        <f>IF(FG145=0,0,FG145/FG$142*100)</f>
        <v>0</v>
      </c>
      <c r="FI145" s="62"/>
      <c r="FJ145" s="61">
        <f>IF(FI145=0,0,FI145/FI$142*100)</f>
        <v>0</v>
      </c>
      <c r="FK145" s="62">
        <f t="shared" si="1700"/>
        <v>0</v>
      </c>
      <c r="FL145" s="61">
        <f>IF(FK145=0,0,FK145/FK$142*100)</f>
        <v>0</v>
      </c>
      <c r="FM145" s="252"/>
      <c r="FN145" s="8"/>
      <c r="FO145" s="4"/>
      <c r="FP145" s="7"/>
      <c r="FQ145" s="4"/>
      <c r="FR145" s="22"/>
      <c r="FS145" s="282"/>
    </row>
    <row r="146" spans="1:175" hidden="1" outlineLevel="1" x14ac:dyDescent="0.2">
      <c r="A146" s="384"/>
      <c r="B146" s="387"/>
      <c r="C146" s="62"/>
      <c r="D146" s="61">
        <f>IF(C146=0,0,C146/C$142*100)</f>
        <v>0</v>
      </c>
      <c r="E146" s="62"/>
      <c r="F146" s="61">
        <f>IF(E146=0,0,E146/E$142*100)</f>
        <v>0</v>
      </c>
      <c r="G146" s="62"/>
      <c r="H146" s="61">
        <f>IF(G146=0,0,G146/G$142*100)</f>
        <v>0</v>
      </c>
      <c r="I146" s="62"/>
      <c r="J146" s="61">
        <f>IF(I146=0,0,I146/I$142*100)</f>
        <v>0</v>
      </c>
      <c r="K146" s="62"/>
      <c r="L146" s="61">
        <f>IF(K146=0,0,K146/K$142*100)</f>
        <v>0</v>
      </c>
      <c r="M146" s="62"/>
      <c r="N146" s="61">
        <f>IF(M146=0,0,M146/M$142*100)</f>
        <v>0</v>
      </c>
      <c r="O146" s="62"/>
      <c r="P146" s="61">
        <f>IF(O146=0,0,O146/O$142*100)</f>
        <v>0</v>
      </c>
      <c r="Q146" s="62"/>
      <c r="R146" s="61">
        <f>IF(Q146=0,0,Q146/Q$142*100)</f>
        <v>0</v>
      </c>
      <c r="S146" s="62"/>
      <c r="T146" s="61">
        <f>IF(S146=0,0,S146/S$142*100)</f>
        <v>0</v>
      </c>
      <c r="U146" s="62"/>
      <c r="V146" s="61">
        <f>IF(U146=0,0,U146/U$142*100)</f>
        <v>0</v>
      </c>
      <c r="W146" s="62"/>
      <c r="X146" s="61">
        <f>IF(W146=0,0,W146/W$142*100)</f>
        <v>0</v>
      </c>
      <c r="Y146" s="62"/>
      <c r="Z146" s="61">
        <f>IF(Y146=0,0,Y146/Y$142*100)</f>
        <v>0</v>
      </c>
      <c r="AA146" s="62">
        <f t="shared" si="1701"/>
        <v>0</v>
      </c>
      <c r="AB146" s="61">
        <f>IF(AA146=0,0,AA146/AA$142*100)</f>
        <v>0</v>
      </c>
      <c r="AC146" s="252"/>
      <c r="AD146" s="8"/>
      <c r="AE146" s="4"/>
      <c r="AF146" s="7"/>
      <c r="AG146" s="4"/>
      <c r="AH146" s="22"/>
      <c r="AI146" s="282"/>
      <c r="AJ146" s="128">
        <f t="shared" si="1702"/>
        <v>0</v>
      </c>
      <c r="AK146" s="128">
        <f t="shared" si="1703"/>
        <v>0</v>
      </c>
      <c r="AL146" s="62"/>
      <c r="AM146" s="61">
        <f>IF(AL146=0,0,AL146/AL$142*100)</f>
        <v>0</v>
      </c>
      <c r="AN146" s="62"/>
      <c r="AO146" s="61">
        <f>IF(AN146=0,0,AN146/AN$142*100)</f>
        <v>0</v>
      </c>
      <c r="AP146" s="62"/>
      <c r="AQ146" s="61">
        <f>IF(AP146=0,0,AP146/AP$142*100)</f>
        <v>0</v>
      </c>
      <c r="AR146" s="62"/>
      <c r="AS146" s="61">
        <f>IF(AR146=0,0,AR146/AR$142*100)</f>
        <v>0</v>
      </c>
      <c r="AT146" s="62"/>
      <c r="AU146" s="61">
        <f>IF(AT146=0,0,AT146/AT$142*100)</f>
        <v>0</v>
      </c>
      <c r="AV146" s="62"/>
      <c r="AW146" s="61">
        <f>IF(AV146=0,0,AV146/AV$142*100)</f>
        <v>0</v>
      </c>
      <c r="AX146" s="62"/>
      <c r="AY146" s="61">
        <f>IF(AX146=0,0,AX146/AX$142*100)</f>
        <v>0</v>
      </c>
      <c r="AZ146" s="62"/>
      <c r="BA146" s="61">
        <f>IF(AZ146=0,0,AZ146/AZ$142*100)</f>
        <v>0</v>
      </c>
      <c r="BB146" s="62"/>
      <c r="BC146" s="61">
        <f>IF(BB146=0,0,BB146/BB$142*100)</f>
        <v>0</v>
      </c>
      <c r="BD146" s="62"/>
      <c r="BE146" s="61">
        <f>IF(BD146=0,0,BD146/BD$142*100)</f>
        <v>0</v>
      </c>
      <c r="BF146" s="62"/>
      <c r="BG146" s="61">
        <f>IF(BF146=0,0,BF146/BF$142*100)</f>
        <v>0</v>
      </c>
      <c r="BH146" s="62"/>
      <c r="BI146" s="61">
        <f>IF(BH146=0,0,BH146/BH$142*100)</f>
        <v>0</v>
      </c>
      <c r="BJ146" s="62">
        <f t="shared" si="1697"/>
        <v>0</v>
      </c>
      <c r="BK146" s="61">
        <f>IF(BJ146=0,0,BJ146/BJ$142*100)</f>
        <v>0</v>
      </c>
      <c r="BL146" s="252"/>
      <c r="BM146" s="8"/>
      <c r="BN146" s="4"/>
      <c r="BO146" s="7"/>
      <c r="BP146" s="4"/>
      <c r="BQ146" s="22"/>
      <c r="BR146" s="282"/>
      <c r="BS146" s="128">
        <f t="shared" si="1704"/>
        <v>0</v>
      </c>
      <c r="BT146" s="128">
        <f t="shared" si="1705"/>
        <v>0</v>
      </c>
      <c r="BU146" s="62"/>
      <c r="BV146" s="61">
        <f>IF(BU146=0,0,BU146/BU$142*100)</f>
        <v>0</v>
      </c>
      <c r="BW146" s="62"/>
      <c r="BX146" s="61">
        <f>IF(BW146=0,0,BW146/BW$142*100)</f>
        <v>0</v>
      </c>
      <c r="BY146" s="62"/>
      <c r="BZ146" s="61">
        <f>IF(BY146=0,0,BY146/BY$142*100)</f>
        <v>0</v>
      </c>
      <c r="CA146" s="62"/>
      <c r="CB146" s="61">
        <f>IF(CA146=0,0,CA146/CA$142*100)</f>
        <v>0</v>
      </c>
      <c r="CC146" s="62"/>
      <c r="CD146" s="61">
        <f>IF(CC146=0,0,CC146/CC$142*100)</f>
        <v>0</v>
      </c>
      <c r="CE146" s="62"/>
      <c r="CF146" s="61">
        <f>IF(CE146=0,0,CE146/CE$142*100)</f>
        <v>0</v>
      </c>
      <c r="CG146" s="62"/>
      <c r="CH146" s="61">
        <f>IF(CG146=0,0,CG146/CG$142*100)</f>
        <v>0</v>
      </c>
      <c r="CI146" s="62"/>
      <c r="CJ146" s="61">
        <f>IF(CI146=0,0,CI146/CI$142*100)</f>
        <v>0</v>
      </c>
      <c r="CK146" s="62"/>
      <c r="CL146" s="61">
        <f>IF(CK146=0,0,CK146/CK$142*100)</f>
        <v>0</v>
      </c>
      <c r="CM146" s="62"/>
      <c r="CN146" s="61">
        <f>IF(CM146=0,0,CM146/CM$142*100)</f>
        <v>0</v>
      </c>
      <c r="CO146" s="62"/>
      <c r="CP146" s="61">
        <f>IF(CO146=0,0,CO146/CO$142*100)</f>
        <v>0</v>
      </c>
      <c r="CQ146" s="62"/>
      <c r="CR146" s="61">
        <f>IF(CQ146=0,0,CQ146/CQ$142*100)</f>
        <v>0</v>
      </c>
      <c r="CS146" s="62">
        <f t="shared" si="1698"/>
        <v>0</v>
      </c>
      <c r="CT146" s="61">
        <f>IF(CS146=0,0,CS146/CS$142*100)</f>
        <v>0</v>
      </c>
      <c r="CU146" s="252"/>
      <c r="CV146" s="8"/>
      <c r="CW146" s="4"/>
      <c r="CX146" s="7"/>
      <c r="CY146" s="4"/>
      <c r="CZ146" s="22"/>
      <c r="DA146" s="282"/>
      <c r="DB146" s="128">
        <f t="shared" si="1706"/>
        <v>0</v>
      </c>
      <c r="DC146" s="128">
        <f t="shared" si="1707"/>
        <v>0</v>
      </c>
      <c r="DD146" s="62"/>
      <c r="DE146" s="61">
        <f>IF(DD146=0,0,DD146/DD$142*100)</f>
        <v>0</v>
      </c>
      <c r="DF146" s="62"/>
      <c r="DG146" s="61">
        <f>IF(DF146=0,0,DF146/DF$142*100)</f>
        <v>0</v>
      </c>
      <c r="DH146" s="62"/>
      <c r="DI146" s="61">
        <f>IF(DH146=0,0,DH146/DH$142*100)</f>
        <v>0</v>
      </c>
      <c r="DJ146" s="62"/>
      <c r="DK146" s="61">
        <f>IF(DJ146=0,0,DJ146/DJ$142*100)</f>
        <v>0</v>
      </c>
      <c r="DL146" s="62"/>
      <c r="DM146" s="61">
        <f>IF(DL146=0,0,DL146/DL$142*100)</f>
        <v>0</v>
      </c>
      <c r="DN146" s="62"/>
      <c r="DO146" s="61">
        <f>IF(DN146=0,0,DN146/DN$142*100)</f>
        <v>0</v>
      </c>
      <c r="DP146" s="62"/>
      <c r="DQ146" s="61">
        <f>IF(DP146=0,0,DP146/DP$142*100)</f>
        <v>0</v>
      </c>
      <c r="DR146" s="62"/>
      <c r="DS146" s="61">
        <f>IF(DR146=0,0,DR146/DR$142*100)</f>
        <v>0</v>
      </c>
      <c r="DT146" s="62"/>
      <c r="DU146" s="61">
        <f>IF(DT146=0,0,DT146/DT$142*100)</f>
        <v>0</v>
      </c>
      <c r="DV146" s="62"/>
      <c r="DW146" s="61">
        <f>IF(DV146=0,0,DV146/DV$142*100)</f>
        <v>0</v>
      </c>
      <c r="DX146" s="62"/>
      <c r="DY146" s="61">
        <f>IF(DX146=0,0,DX146/DX$142*100)</f>
        <v>0</v>
      </c>
      <c r="DZ146" s="62"/>
      <c r="EA146" s="61">
        <f>IF(DZ146=0,0,DZ146/DZ$142*100)</f>
        <v>0</v>
      </c>
      <c r="EB146" s="62">
        <f t="shared" si="1699"/>
        <v>0</v>
      </c>
      <c r="EC146" s="61">
        <f>IF(EB146=0,0,EB146/EB$142*100)</f>
        <v>0</v>
      </c>
      <c r="ED146" s="252"/>
      <c r="EE146" s="8"/>
      <c r="EF146" s="4"/>
      <c r="EG146" s="7"/>
      <c r="EH146" s="4"/>
      <c r="EI146" s="22"/>
      <c r="EJ146" s="282"/>
      <c r="EK146" s="128">
        <f t="shared" si="1708"/>
        <v>0</v>
      </c>
      <c r="EL146" s="128">
        <f t="shared" si="1709"/>
        <v>0</v>
      </c>
      <c r="EM146" s="62"/>
      <c r="EN146" s="61">
        <f>IF(EM146=0,0,EM146/EM$142*100)</f>
        <v>0</v>
      </c>
      <c r="EO146" s="62"/>
      <c r="EP146" s="61">
        <f>IF(EO146=0,0,EO146/EO$142*100)</f>
        <v>0</v>
      </c>
      <c r="EQ146" s="62"/>
      <c r="ER146" s="61">
        <f>IF(EQ146=0,0,EQ146/EQ$142*100)</f>
        <v>0</v>
      </c>
      <c r="ES146" s="62"/>
      <c r="ET146" s="61">
        <f>IF(ES146=0,0,ES146/ES$142*100)</f>
        <v>0</v>
      </c>
      <c r="EU146" s="62"/>
      <c r="EV146" s="61">
        <f>IF(EU146=0,0,EU146/EU$142*100)</f>
        <v>0</v>
      </c>
      <c r="EW146" s="62"/>
      <c r="EX146" s="61">
        <f>IF(EW146=0,0,EW146/EW$142*100)</f>
        <v>0</v>
      </c>
      <c r="EY146" s="62"/>
      <c r="EZ146" s="61">
        <f>IF(EY146=0,0,EY146/EY$142*100)</f>
        <v>0</v>
      </c>
      <c r="FA146" s="62"/>
      <c r="FB146" s="61">
        <f>IF(FA146=0,0,FA146/FA$142*100)</f>
        <v>0</v>
      </c>
      <c r="FC146" s="62"/>
      <c r="FD146" s="61">
        <f>IF(FC146=0,0,FC146/FC$142*100)</f>
        <v>0</v>
      </c>
      <c r="FE146" s="62"/>
      <c r="FF146" s="61">
        <f>IF(FE146=0,0,FE146/FE$142*100)</f>
        <v>0</v>
      </c>
      <c r="FG146" s="62"/>
      <c r="FH146" s="61">
        <f>IF(FG146=0,0,FG146/FG$142*100)</f>
        <v>0</v>
      </c>
      <c r="FI146" s="62"/>
      <c r="FJ146" s="61">
        <f>IF(FI146=0,0,FI146/FI$142*100)</f>
        <v>0</v>
      </c>
      <c r="FK146" s="62">
        <f t="shared" si="1700"/>
        <v>0</v>
      </c>
      <c r="FL146" s="61">
        <f>IF(FK146=0,0,FK146/FK$142*100)</f>
        <v>0</v>
      </c>
      <c r="FM146" s="252"/>
      <c r="FN146" s="8"/>
      <c r="FO146" s="4"/>
      <c r="FP146" s="7"/>
      <c r="FQ146" s="4"/>
      <c r="FR146" s="22"/>
      <c r="FS146" s="282"/>
    </row>
    <row r="147" spans="1:175" hidden="1" outlineLevel="1" x14ac:dyDescent="0.2">
      <c r="A147" s="384"/>
      <c r="B147" s="387"/>
      <c r="C147" s="62"/>
      <c r="D147" s="61">
        <f>IF(C147=0,0,C147/C$142*100)</f>
        <v>0</v>
      </c>
      <c r="E147" s="62"/>
      <c r="F147" s="61">
        <f>IF(E147=0,0,E147/E$142*100)</f>
        <v>0</v>
      </c>
      <c r="G147" s="62"/>
      <c r="H147" s="61">
        <f>IF(G147=0,0,G147/G$142*100)</f>
        <v>0</v>
      </c>
      <c r="I147" s="62"/>
      <c r="J147" s="61">
        <f>IF(I147=0,0,I147/I$142*100)</f>
        <v>0</v>
      </c>
      <c r="K147" s="62"/>
      <c r="L147" s="61">
        <f>IF(K147=0,0,K147/K$142*100)</f>
        <v>0</v>
      </c>
      <c r="M147" s="62"/>
      <c r="N147" s="61">
        <f>IF(M147=0,0,M147/M$142*100)</f>
        <v>0</v>
      </c>
      <c r="O147" s="62"/>
      <c r="P147" s="61">
        <f>IF(O147=0,0,O147/O$142*100)</f>
        <v>0</v>
      </c>
      <c r="Q147" s="62"/>
      <c r="R147" s="61">
        <f>IF(Q147=0,0,Q147/Q$142*100)</f>
        <v>0</v>
      </c>
      <c r="S147" s="62"/>
      <c r="T147" s="61">
        <f>IF(S147=0,0,S147/S$142*100)</f>
        <v>0</v>
      </c>
      <c r="U147" s="62"/>
      <c r="V147" s="61">
        <f>IF(U147=0,0,U147/U$142*100)</f>
        <v>0</v>
      </c>
      <c r="W147" s="62"/>
      <c r="X147" s="61">
        <f>IF(W147=0,0,W147/W$142*100)</f>
        <v>0</v>
      </c>
      <c r="Y147" s="62"/>
      <c r="Z147" s="61">
        <f>IF(Y147=0,0,Y147/Y$142*100)</f>
        <v>0</v>
      </c>
      <c r="AA147" s="62">
        <f t="shared" si="1701"/>
        <v>0</v>
      </c>
      <c r="AB147" s="61">
        <f>IF(AA147=0,0,AA147/AA$142*100)</f>
        <v>0</v>
      </c>
      <c r="AC147" s="252"/>
      <c r="AD147" s="8"/>
      <c r="AE147" s="4"/>
      <c r="AF147" s="7"/>
      <c r="AG147" s="4"/>
      <c r="AH147" s="22"/>
      <c r="AI147" s="282"/>
      <c r="AJ147" s="128">
        <f t="shared" si="1702"/>
        <v>0</v>
      </c>
      <c r="AK147" s="128">
        <f t="shared" si="1703"/>
        <v>0</v>
      </c>
      <c r="AL147" s="62"/>
      <c r="AM147" s="61">
        <f>IF(AL147=0,0,AL147/AL$142*100)</f>
        <v>0</v>
      </c>
      <c r="AN147" s="62"/>
      <c r="AO147" s="61">
        <f>IF(AN147=0,0,AN147/AN$142*100)</f>
        <v>0</v>
      </c>
      <c r="AP147" s="62"/>
      <c r="AQ147" s="61">
        <f>IF(AP147=0,0,AP147/AP$142*100)</f>
        <v>0</v>
      </c>
      <c r="AR147" s="62"/>
      <c r="AS147" s="61">
        <f>IF(AR147=0,0,AR147/AR$142*100)</f>
        <v>0</v>
      </c>
      <c r="AT147" s="62"/>
      <c r="AU147" s="61">
        <f>IF(AT147=0,0,AT147/AT$142*100)</f>
        <v>0</v>
      </c>
      <c r="AV147" s="62"/>
      <c r="AW147" s="61">
        <f>IF(AV147=0,0,AV147/AV$142*100)</f>
        <v>0</v>
      </c>
      <c r="AX147" s="62"/>
      <c r="AY147" s="61">
        <f>IF(AX147=0,0,AX147/AX$142*100)</f>
        <v>0</v>
      </c>
      <c r="AZ147" s="62"/>
      <c r="BA147" s="61">
        <f>IF(AZ147=0,0,AZ147/AZ$142*100)</f>
        <v>0</v>
      </c>
      <c r="BB147" s="62"/>
      <c r="BC147" s="61">
        <f>IF(BB147=0,0,BB147/BB$142*100)</f>
        <v>0</v>
      </c>
      <c r="BD147" s="62"/>
      <c r="BE147" s="61">
        <f>IF(BD147=0,0,BD147/BD$142*100)</f>
        <v>0</v>
      </c>
      <c r="BF147" s="62"/>
      <c r="BG147" s="61">
        <f>IF(BF147=0,0,BF147/BF$142*100)</f>
        <v>0</v>
      </c>
      <c r="BH147" s="62"/>
      <c r="BI147" s="61">
        <f>IF(BH147=0,0,BH147/BH$142*100)</f>
        <v>0</v>
      </c>
      <c r="BJ147" s="62">
        <f t="shared" si="1697"/>
        <v>0</v>
      </c>
      <c r="BK147" s="61">
        <f>IF(BJ147=0,0,BJ147/BJ$142*100)</f>
        <v>0</v>
      </c>
      <c r="BL147" s="252"/>
      <c r="BM147" s="8"/>
      <c r="BN147" s="4"/>
      <c r="BO147" s="7"/>
      <c r="BP147" s="4"/>
      <c r="BQ147" s="22"/>
      <c r="BR147" s="282"/>
      <c r="BS147" s="128">
        <f t="shared" si="1704"/>
        <v>0</v>
      </c>
      <c r="BT147" s="128">
        <f t="shared" si="1705"/>
        <v>0</v>
      </c>
      <c r="BU147" s="62"/>
      <c r="BV147" s="61">
        <f>IF(BU147=0,0,BU147/BU$142*100)</f>
        <v>0</v>
      </c>
      <c r="BW147" s="62"/>
      <c r="BX147" s="61">
        <f>IF(BW147=0,0,BW147/BW$142*100)</f>
        <v>0</v>
      </c>
      <c r="BY147" s="62"/>
      <c r="BZ147" s="61">
        <f>IF(BY147=0,0,BY147/BY$142*100)</f>
        <v>0</v>
      </c>
      <c r="CA147" s="62"/>
      <c r="CB147" s="61">
        <f>IF(CA147=0,0,CA147/CA$142*100)</f>
        <v>0</v>
      </c>
      <c r="CC147" s="62"/>
      <c r="CD147" s="61">
        <f>IF(CC147=0,0,CC147/CC$142*100)</f>
        <v>0</v>
      </c>
      <c r="CE147" s="62"/>
      <c r="CF147" s="61">
        <f>IF(CE147=0,0,CE147/CE$142*100)</f>
        <v>0</v>
      </c>
      <c r="CG147" s="62"/>
      <c r="CH147" s="61">
        <f>IF(CG147=0,0,CG147/CG$142*100)</f>
        <v>0</v>
      </c>
      <c r="CI147" s="62"/>
      <c r="CJ147" s="61">
        <f>IF(CI147=0,0,CI147/CI$142*100)</f>
        <v>0</v>
      </c>
      <c r="CK147" s="62"/>
      <c r="CL147" s="61">
        <f>IF(CK147=0,0,CK147/CK$142*100)</f>
        <v>0</v>
      </c>
      <c r="CM147" s="62"/>
      <c r="CN147" s="61">
        <f>IF(CM147=0,0,CM147/CM$142*100)</f>
        <v>0</v>
      </c>
      <c r="CO147" s="62"/>
      <c r="CP147" s="61">
        <f>IF(CO147=0,0,CO147/CO$142*100)</f>
        <v>0</v>
      </c>
      <c r="CQ147" s="62"/>
      <c r="CR147" s="61">
        <f>IF(CQ147=0,0,CQ147/CQ$142*100)</f>
        <v>0</v>
      </c>
      <c r="CS147" s="62">
        <f t="shared" si="1698"/>
        <v>0</v>
      </c>
      <c r="CT147" s="61">
        <f>IF(CS147=0,0,CS147/CS$142*100)</f>
        <v>0</v>
      </c>
      <c r="CU147" s="252"/>
      <c r="CV147" s="8"/>
      <c r="CW147" s="4"/>
      <c r="CX147" s="7"/>
      <c r="CY147" s="4"/>
      <c r="CZ147" s="22"/>
      <c r="DA147" s="282"/>
      <c r="DB147" s="128">
        <f t="shared" si="1706"/>
        <v>0</v>
      </c>
      <c r="DC147" s="128">
        <f t="shared" si="1707"/>
        <v>0</v>
      </c>
      <c r="DD147" s="62"/>
      <c r="DE147" s="61">
        <f>IF(DD147=0,0,DD147/DD$142*100)</f>
        <v>0</v>
      </c>
      <c r="DF147" s="62"/>
      <c r="DG147" s="61">
        <f>IF(DF147=0,0,DF147/DF$142*100)</f>
        <v>0</v>
      </c>
      <c r="DH147" s="62"/>
      <c r="DI147" s="61">
        <f>IF(DH147=0,0,DH147/DH$142*100)</f>
        <v>0</v>
      </c>
      <c r="DJ147" s="62"/>
      <c r="DK147" s="61">
        <f>IF(DJ147=0,0,DJ147/DJ$142*100)</f>
        <v>0</v>
      </c>
      <c r="DL147" s="62"/>
      <c r="DM147" s="61">
        <f>IF(DL147=0,0,DL147/DL$142*100)</f>
        <v>0</v>
      </c>
      <c r="DN147" s="62"/>
      <c r="DO147" s="61">
        <f>IF(DN147=0,0,DN147/DN$142*100)</f>
        <v>0</v>
      </c>
      <c r="DP147" s="62"/>
      <c r="DQ147" s="61">
        <f>IF(DP147=0,0,DP147/DP$142*100)</f>
        <v>0</v>
      </c>
      <c r="DR147" s="62"/>
      <c r="DS147" s="61">
        <f>IF(DR147=0,0,DR147/DR$142*100)</f>
        <v>0</v>
      </c>
      <c r="DT147" s="62"/>
      <c r="DU147" s="61">
        <f>IF(DT147=0,0,DT147/DT$142*100)</f>
        <v>0</v>
      </c>
      <c r="DV147" s="62"/>
      <c r="DW147" s="61">
        <f>IF(DV147=0,0,DV147/DV$142*100)</f>
        <v>0</v>
      </c>
      <c r="DX147" s="62"/>
      <c r="DY147" s="61">
        <f>IF(DX147=0,0,DX147/DX$142*100)</f>
        <v>0</v>
      </c>
      <c r="DZ147" s="62"/>
      <c r="EA147" s="61">
        <f>IF(DZ147=0,0,DZ147/DZ$142*100)</f>
        <v>0</v>
      </c>
      <c r="EB147" s="62">
        <f t="shared" si="1699"/>
        <v>0</v>
      </c>
      <c r="EC147" s="61">
        <f>IF(EB147=0,0,EB147/EB$142*100)</f>
        <v>0</v>
      </c>
      <c r="ED147" s="252"/>
      <c r="EE147" s="8"/>
      <c r="EF147" s="4"/>
      <c r="EG147" s="7"/>
      <c r="EH147" s="4"/>
      <c r="EI147" s="22"/>
      <c r="EJ147" s="282"/>
      <c r="EK147" s="128">
        <f t="shared" si="1708"/>
        <v>0</v>
      </c>
      <c r="EL147" s="128">
        <f t="shared" si="1709"/>
        <v>0</v>
      </c>
      <c r="EM147" s="62"/>
      <c r="EN147" s="61">
        <f>IF(EM147=0,0,EM147/EM$142*100)</f>
        <v>0</v>
      </c>
      <c r="EO147" s="62"/>
      <c r="EP147" s="61">
        <f>IF(EO147=0,0,EO147/EO$142*100)</f>
        <v>0</v>
      </c>
      <c r="EQ147" s="62"/>
      <c r="ER147" s="61">
        <f>IF(EQ147=0,0,EQ147/EQ$142*100)</f>
        <v>0</v>
      </c>
      <c r="ES147" s="62"/>
      <c r="ET147" s="61">
        <f>IF(ES147=0,0,ES147/ES$142*100)</f>
        <v>0</v>
      </c>
      <c r="EU147" s="62"/>
      <c r="EV147" s="61">
        <f>IF(EU147=0,0,EU147/EU$142*100)</f>
        <v>0</v>
      </c>
      <c r="EW147" s="62"/>
      <c r="EX147" s="61">
        <f>IF(EW147=0,0,EW147/EW$142*100)</f>
        <v>0</v>
      </c>
      <c r="EY147" s="62"/>
      <c r="EZ147" s="61">
        <f>IF(EY147=0,0,EY147/EY$142*100)</f>
        <v>0</v>
      </c>
      <c r="FA147" s="62"/>
      <c r="FB147" s="61">
        <f>IF(FA147=0,0,FA147/FA$142*100)</f>
        <v>0</v>
      </c>
      <c r="FC147" s="62"/>
      <c r="FD147" s="61">
        <f>IF(FC147=0,0,FC147/FC$142*100)</f>
        <v>0</v>
      </c>
      <c r="FE147" s="62"/>
      <c r="FF147" s="61">
        <f>IF(FE147=0,0,FE147/FE$142*100)</f>
        <v>0</v>
      </c>
      <c r="FG147" s="62"/>
      <c r="FH147" s="61">
        <f>IF(FG147=0,0,FG147/FG$142*100)</f>
        <v>0</v>
      </c>
      <c r="FI147" s="62"/>
      <c r="FJ147" s="61">
        <f>IF(FI147=0,0,FI147/FI$142*100)</f>
        <v>0</v>
      </c>
      <c r="FK147" s="62">
        <f t="shared" si="1700"/>
        <v>0</v>
      </c>
      <c r="FL147" s="61">
        <f>IF(FK147=0,0,FK147/FK$142*100)</f>
        <v>0</v>
      </c>
      <c r="FM147" s="252"/>
      <c r="FN147" s="8"/>
      <c r="FO147" s="4"/>
      <c r="FP147" s="7"/>
      <c r="FQ147" s="4"/>
      <c r="FR147" s="22"/>
      <c r="FS147" s="282"/>
    </row>
    <row r="148" spans="1:175" ht="4.5" customHeight="1" x14ac:dyDescent="0.2">
      <c r="A148" s="49"/>
      <c r="B148" s="49"/>
      <c r="C148" s="62"/>
      <c r="D148" s="65"/>
      <c r="E148" s="62"/>
      <c r="F148" s="65"/>
      <c r="G148" s="62"/>
      <c r="H148" s="65"/>
      <c r="I148" s="62"/>
      <c r="J148" s="65"/>
      <c r="K148" s="62"/>
      <c r="L148" s="65"/>
      <c r="M148" s="62"/>
      <c r="N148" s="65"/>
      <c r="O148" s="62"/>
      <c r="P148" s="65"/>
      <c r="Q148" s="62"/>
      <c r="R148" s="65"/>
      <c r="S148" s="62"/>
      <c r="T148" s="65"/>
      <c r="U148" s="62"/>
      <c r="V148" s="65"/>
      <c r="W148" s="62"/>
      <c r="X148" s="65"/>
      <c r="Y148" s="62"/>
      <c r="Z148" s="65"/>
      <c r="AA148" s="62"/>
      <c r="AB148" s="65"/>
      <c r="AC148" s="253"/>
      <c r="AD148" s="8"/>
      <c r="AE148" s="4"/>
      <c r="AF148" s="7"/>
      <c r="AG148" s="4"/>
      <c r="AH148" s="22"/>
      <c r="AI148" s="282"/>
      <c r="AJ148" s="49"/>
      <c r="AK148" s="49"/>
      <c r="AL148" s="62"/>
      <c r="AM148" s="65"/>
      <c r="AN148" s="62"/>
      <c r="AO148" s="65"/>
      <c r="AP148" s="62"/>
      <c r="AQ148" s="65"/>
      <c r="AR148" s="62"/>
      <c r="AS148" s="65"/>
      <c r="AT148" s="62"/>
      <c r="AU148" s="65"/>
      <c r="AV148" s="62"/>
      <c r="AW148" s="65"/>
      <c r="AX148" s="62"/>
      <c r="AY148" s="65"/>
      <c r="AZ148" s="62"/>
      <c r="BA148" s="65"/>
      <c r="BB148" s="62"/>
      <c r="BC148" s="65"/>
      <c r="BD148" s="62"/>
      <c r="BE148" s="65"/>
      <c r="BF148" s="62"/>
      <c r="BG148" s="65"/>
      <c r="BH148" s="62"/>
      <c r="BI148" s="65"/>
      <c r="BJ148" s="62"/>
      <c r="BK148" s="65"/>
      <c r="BL148" s="253"/>
      <c r="BM148" s="8"/>
      <c r="BN148" s="4"/>
      <c r="BO148" s="7"/>
      <c r="BP148" s="4"/>
      <c r="BQ148" s="22"/>
      <c r="BR148" s="282"/>
      <c r="BS148" s="49"/>
      <c r="BT148" s="49"/>
      <c r="BU148" s="62"/>
      <c r="BV148" s="65"/>
      <c r="BW148" s="62"/>
      <c r="BX148" s="65"/>
      <c r="BY148" s="62"/>
      <c r="BZ148" s="65"/>
      <c r="CA148" s="62"/>
      <c r="CB148" s="65"/>
      <c r="CC148" s="62"/>
      <c r="CD148" s="65"/>
      <c r="CE148" s="62"/>
      <c r="CF148" s="65"/>
      <c r="CG148" s="62"/>
      <c r="CH148" s="65"/>
      <c r="CI148" s="62"/>
      <c r="CJ148" s="65"/>
      <c r="CK148" s="62"/>
      <c r="CL148" s="65"/>
      <c r="CM148" s="62"/>
      <c r="CN148" s="65"/>
      <c r="CO148" s="62"/>
      <c r="CP148" s="65"/>
      <c r="CQ148" s="62"/>
      <c r="CR148" s="65"/>
      <c r="CS148" s="62"/>
      <c r="CT148" s="65"/>
      <c r="CU148" s="253"/>
      <c r="CV148" s="8"/>
      <c r="CW148" s="4"/>
      <c r="CX148" s="7"/>
      <c r="CY148" s="4"/>
      <c r="CZ148" s="22"/>
      <c r="DA148" s="282"/>
      <c r="DB148" s="49"/>
      <c r="DC148" s="49"/>
      <c r="DD148" s="62"/>
      <c r="DE148" s="65"/>
      <c r="DF148" s="62"/>
      <c r="DG148" s="65"/>
      <c r="DH148" s="62"/>
      <c r="DI148" s="65"/>
      <c r="DJ148" s="62"/>
      <c r="DK148" s="65"/>
      <c r="DL148" s="62"/>
      <c r="DM148" s="65"/>
      <c r="DN148" s="62"/>
      <c r="DO148" s="65"/>
      <c r="DP148" s="62"/>
      <c r="DQ148" s="65"/>
      <c r="DR148" s="62"/>
      <c r="DS148" s="65"/>
      <c r="DT148" s="62"/>
      <c r="DU148" s="65"/>
      <c r="DV148" s="62"/>
      <c r="DW148" s="65"/>
      <c r="DX148" s="62"/>
      <c r="DY148" s="65"/>
      <c r="DZ148" s="62"/>
      <c r="EA148" s="65"/>
      <c r="EB148" s="62"/>
      <c r="EC148" s="65"/>
      <c r="ED148" s="253"/>
      <c r="EE148" s="8"/>
      <c r="EF148" s="4"/>
      <c r="EG148" s="7"/>
      <c r="EH148" s="4"/>
      <c r="EI148" s="22"/>
      <c r="EJ148" s="282"/>
      <c r="EK148" s="49"/>
      <c r="EL148" s="49"/>
      <c r="EM148" s="62"/>
      <c r="EN148" s="65"/>
      <c r="EO148" s="62"/>
      <c r="EP148" s="65"/>
      <c r="EQ148" s="62"/>
      <c r="ER148" s="65"/>
      <c r="ES148" s="62"/>
      <c r="ET148" s="65"/>
      <c r="EU148" s="62"/>
      <c r="EV148" s="65"/>
      <c r="EW148" s="62"/>
      <c r="EX148" s="65"/>
      <c r="EY148" s="62"/>
      <c r="EZ148" s="65"/>
      <c r="FA148" s="62"/>
      <c r="FB148" s="65"/>
      <c r="FC148" s="62"/>
      <c r="FD148" s="65"/>
      <c r="FE148" s="62"/>
      <c r="FF148" s="65"/>
      <c r="FG148" s="62"/>
      <c r="FH148" s="65"/>
      <c r="FI148" s="62"/>
      <c r="FJ148" s="65"/>
      <c r="FK148" s="62"/>
      <c r="FL148" s="65"/>
      <c r="FM148" s="253"/>
      <c r="FN148" s="8"/>
      <c r="FO148" s="4"/>
      <c r="FP148" s="7"/>
      <c r="FQ148" s="4"/>
      <c r="FR148" s="22"/>
      <c r="FS148" s="282"/>
    </row>
    <row r="149" spans="1:175" s="28" customFormat="1" x14ac:dyDescent="0.2">
      <c r="A149" s="77" t="s">
        <v>32</v>
      </c>
      <c r="B149" s="77" t="s">
        <v>318</v>
      </c>
      <c r="C149" s="78">
        <f>C100+C107+C114+C121+C128+C135+C142</f>
        <v>0</v>
      </c>
      <c r="D149" s="79"/>
      <c r="E149" s="78">
        <f t="shared" ref="E149" si="1710">E100+E107+E114+E121+E128+E135+E142</f>
        <v>0</v>
      </c>
      <c r="F149" s="79"/>
      <c r="G149" s="78">
        <f t="shared" ref="G149" si="1711">G100+G107+G114+G121+G128+G135+G142</f>
        <v>0</v>
      </c>
      <c r="H149" s="79"/>
      <c r="I149" s="78">
        <f t="shared" ref="I149" si="1712">I100+I107+I114+I121+I128+I135+I142</f>
        <v>0</v>
      </c>
      <c r="J149" s="79"/>
      <c r="K149" s="78">
        <f t="shared" ref="K149" si="1713">K100+K107+K114+K121+K128+K135+K142</f>
        <v>0</v>
      </c>
      <c r="L149" s="79"/>
      <c r="M149" s="78">
        <f t="shared" ref="M149" si="1714">M100+M107+M114+M121+M128+M135+M142</f>
        <v>0</v>
      </c>
      <c r="N149" s="79"/>
      <c r="O149" s="78">
        <f t="shared" ref="O149" si="1715">O100+O107+O114+O121+O128+O135+O142</f>
        <v>0</v>
      </c>
      <c r="P149" s="79"/>
      <c r="Q149" s="78">
        <f t="shared" ref="Q149" si="1716">Q100+Q107+Q114+Q121+Q128+Q135+Q142</f>
        <v>0</v>
      </c>
      <c r="R149" s="79"/>
      <c r="S149" s="78">
        <f t="shared" ref="S149" si="1717">S100+S107+S114+S121+S128+S135+S142</f>
        <v>0</v>
      </c>
      <c r="T149" s="79"/>
      <c r="U149" s="78">
        <f t="shared" ref="U149" si="1718">U100+U107+U114+U121+U128+U135+U142</f>
        <v>0</v>
      </c>
      <c r="V149" s="79"/>
      <c r="W149" s="78">
        <f t="shared" ref="W149" si="1719">W100+W107+W114+W121+W128+W135+W142</f>
        <v>0</v>
      </c>
      <c r="X149" s="79"/>
      <c r="Y149" s="78">
        <f t="shared" ref="Y149" si="1720">Y100+Y107+Y114+Y121+Y128+Y135+Y142</f>
        <v>0</v>
      </c>
      <c r="Z149" s="79"/>
      <c r="AA149" s="78">
        <f t="shared" ref="AA149" si="1721">AA100+AA107+AA114+AA121+AA128+AA135+AA142</f>
        <v>0</v>
      </c>
      <c r="AB149" s="79"/>
      <c r="AC149" s="259"/>
      <c r="AD149" s="104"/>
      <c r="AE149" s="106"/>
      <c r="AF149" s="109"/>
      <c r="AG149" s="107"/>
      <c r="AH149" s="307"/>
      <c r="AI149" s="282"/>
      <c r="AJ149" s="77" t="s">
        <v>32</v>
      </c>
      <c r="AK149" s="77" t="s">
        <v>318</v>
      </c>
      <c r="AL149" s="78">
        <f>AL100+AL107+AL114+AL121+AL128+AL135+AL142</f>
        <v>0</v>
      </c>
      <c r="AM149" s="79"/>
      <c r="AN149" s="78">
        <f t="shared" ref="AN149" si="1722">AN100+AN107+AN114+AN121+AN128+AN135+AN142</f>
        <v>0</v>
      </c>
      <c r="AO149" s="79"/>
      <c r="AP149" s="78">
        <f t="shared" ref="AP149" si="1723">AP100+AP107+AP114+AP121+AP128+AP135+AP142</f>
        <v>0</v>
      </c>
      <c r="AQ149" s="79"/>
      <c r="AR149" s="78">
        <f t="shared" ref="AR149" si="1724">AR100+AR107+AR114+AR121+AR128+AR135+AR142</f>
        <v>0</v>
      </c>
      <c r="AS149" s="79"/>
      <c r="AT149" s="78">
        <f t="shared" ref="AT149" si="1725">AT100+AT107+AT114+AT121+AT128+AT135+AT142</f>
        <v>0</v>
      </c>
      <c r="AU149" s="79"/>
      <c r="AV149" s="78">
        <f t="shared" ref="AV149" si="1726">AV100+AV107+AV114+AV121+AV128+AV135+AV142</f>
        <v>0</v>
      </c>
      <c r="AW149" s="79"/>
      <c r="AX149" s="78">
        <f t="shared" ref="AX149" si="1727">AX100+AX107+AX114+AX121+AX128+AX135+AX142</f>
        <v>0</v>
      </c>
      <c r="AY149" s="79"/>
      <c r="AZ149" s="78">
        <f t="shared" ref="AZ149" si="1728">AZ100+AZ107+AZ114+AZ121+AZ128+AZ135+AZ142</f>
        <v>0</v>
      </c>
      <c r="BA149" s="79"/>
      <c r="BB149" s="78">
        <f t="shared" ref="BB149" si="1729">BB100+BB107+BB114+BB121+BB128+BB135+BB142</f>
        <v>0</v>
      </c>
      <c r="BC149" s="79"/>
      <c r="BD149" s="78">
        <f t="shared" ref="BD149" si="1730">BD100+BD107+BD114+BD121+BD128+BD135+BD142</f>
        <v>0</v>
      </c>
      <c r="BE149" s="79"/>
      <c r="BF149" s="78">
        <f t="shared" ref="BF149" si="1731">BF100+BF107+BF114+BF121+BF128+BF135+BF142</f>
        <v>0</v>
      </c>
      <c r="BG149" s="79"/>
      <c r="BH149" s="78">
        <f t="shared" ref="BH149" si="1732">BH100+BH107+BH114+BH121+BH128+BH135+BH142</f>
        <v>0</v>
      </c>
      <c r="BI149" s="79"/>
      <c r="BJ149" s="78">
        <f t="shared" ref="BJ149" si="1733">BJ100+BJ107+BJ114+BJ121+BJ128+BJ135+BJ142</f>
        <v>0</v>
      </c>
      <c r="BK149" s="79"/>
      <c r="BL149" s="259"/>
      <c r="BM149" s="104"/>
      <c r="BN149" s="106"/>
      <c r="BO149" s="109"/>
      <c r="BP149" s="107"/>
      <c r="BQ149" s="307"/>
      <c r="BR149" s="282"/>
      <c r="BS149" s="77" t="s">
        <v>32</v>
      </c>
      <c r="BT149" s="77" t="s">
        <v>318</v>
      </c>
      <c r="BU149" s="78">
        <f>BU100+BU107+BU114+BU121+BU128+BU135+BU142</f>
        <v>0</v>
      </c>
      <c r="BV149" s="79"/>
      <c r="BW149" s="78">
        <f t="shared" ref="BW149" si="1734">BW100+BW107+BW114+BW121+BW128+BW135+BW142</f>
        <v>0</v>
      </c>
      <c r="BX149" s="79"/>
      <c r="BY149" s="78">
        <f t="shared" ref="BY149" si="1735">BY100+BY107+BY114+BY121+BY128+BY135+BY142</f>
        <v>0</v>
      </c>
      <c r="BZ149" s="79"/>
      <c r="CA149" s="78">
        <f t="shared" ref="CA149" si="1736">CA100+CA107+CA114+CA121+CA128+CA135+CA142</f>
        <v>0</v>
      </c>
      <c r="CB149" s="79"/>
      <c r="CC149" s="78">
        <f t="shared" ref="CC149" si="1737">CC100+CC107+CC114+CC121+CC128+CC135+CC142</f>
        <v>0</v>
      </c>
      <c r="CD149" s="79"/>
      <c r="CE149" s="78">
        <f t="shared" ref="CE149" si="1738">CE100+CE107+CE114+CE121+CE128+CE135+CE142</f>
        <v>0</v>
      </c>
      <c r="CF149" s="79"/>
      <c r="CG149" s="78">
        <f t="shared" ref="CG149" si="1739">CG100+CG107+CG114+CG121+CG128+CG135+CG142</f>
        <v>0</v>
      </c>
      <c r="CH149" s="79"/>
      <c r="CI149" s="78">
        <f t="shared" ref="CI149" si="1740">CI100+CI107+CI114+CI121+CI128+CI135+CI142</f>
        <v>0</v>
      </c>
      <c r="CJ149" s="79"/>
      <c r="CK149" s="78">
        <f t="shared" ref="CK149" si="1741">CK100+CK107+CK114+CK121+CK128+CK135+CK142</f>
        <v>0</v>
      </c>
      <c r="CL149" s="79"/>
      <c r="CM149" s="78">
        <f t="shared" ref="CM149" si="1742">CM100+CM107+CM114+CM121+CM128+CM135+CM142</f>
        <v>0</v>
      </c>
      <c r="CN149" s="79"/>
      <c r="CO149" s="78">
        <f t="shared" ref="CO149" si="1743">CO100+CO107+CO114+CO121+CO128+CO135+CO142</f>
        <v>0</v>
      </c>
      <c r="CP149" s="79"/>
      <c r="CQ149" s="78">
        <f t="shared" ref="CQ149" si="1744">CQ100+CQ107+CQ114+CQ121+CQ128+CQ135+CQ142</f>
        <v>0</v>
      </c>
      <c r="CR149" s="79"/>
      <c r="CS149" s="78">
        <f t="shared" ref="CS149" si="1745">CS100+CS107+CS114+CS121+CS128+CS135+CS142</f>
        <v>0</v>
      </c>
      <c r="CT149" s="79"/>
      <c r="CU149" s="259"/>
      <c r="CV149" s="104"/>
      <c r="CW149" s="106"/>
      <c r="CX149" s="109"/>
      <c r="CY149" s="107"/>
      <c r="CZ149" s="307"/>
      <c r="DA149" s="282"/>
      <c r="DB149" s="77" t="s">
        <v>32</v>
      </c>
      <c r="DC149" s="77" t="s">
        <v>318</v>
      </c>
      <c r="DD149" s="78">
        <f>DD100+DD107+DD114+DD121+DD128+DD135+DD142</f>
        <v>25</v>
      </c>
      <c r="DE149" s="79"/>
      <c r="DF149" s="78">
        <f t="shared" ref="DF149" si="1746">DF100+DF107+DF114+DF121+DF128+DF135+DF142</f>
        <v>0</v>
      </c>
      <c r="DG149" s="79"/>
      <c r="DH149" s="78">
        <f t="shared" ref="DH149" si="1747">DH100+DH107+DH114+DH121+DH128+DH135+DH142</f>
        <v>0</v>
      </c>
      <c r="DI149" s="79"/>
      <c r="DJ149" s="78">
        <f t="shared" ref="DJ149" si="1748">DJ100+DJ107+DJ114+DJ121+DJ128+DJ135+DJ142</f>
        <v>0</v>
      </c>
      <c r="DK149" s="79"/>
      <c r="DL149" s="78">
        <f t="shared" ref="DL149" si="1749">DL100+DL107+DL114+DL121+DL128+DL135+DL142</f>
        <v>0</v>
      </c>
      <c r="DM149" s="79"/>
      <c r="DN149" s="78">
        <f t="shared" ref="DN149" si="1750">DN100+DN107+DN114+DN121+DN128+DN135+DN142</f>
        <v>0</v>
      </c>
      <c r="DO149" s="79"/>
      <c r="DP149" s="78">
        <f t="shared" ref="DP149" si="1751">DP100+DP107+DP114+DP121+DP128+DP135+DP142</f>
        <v>0</v>
      </c>
      <c r="DQ149" s="79"/>
      <c r="DR149" s="78">
        <f t="shared" ref="DR149" si="1752">DR100+DR107+DR114+DR121+DR128+DR135+DR142</f>
        <v>0</v>
      </c>
      <c r="DS149" s="79"/>
      <c r="DT149" s="78">
        <f t="shared" ref="DT149" si="1753">DT100+DT107+DT114+DT121+DT128+DT135+DT142</f>
        <v>0</v>
      </c>
      <c r="DU149" s="79"/>
      <c r="DV149" s="78">
        <f t="shared" ref="DV149" si="1754">DV100+DV107+DV114+DV121+DV128+DV135+DV142</f>
        <v>0</v>
      </c>
      <c r="DW149" s="79"/>
      <c r="DX149" s="78">
        <f t="shared" ref="DX149" si="1755">DX100+DX107+DX114+DX121+DX128+DX135+DX142</f>
        <v>0</v>
      </c>
      <c r="DY149" s="79"/>
      <c r="DZ149" s="78">
        <f t="shared" ref="DZ149" si="1756">DZ100+DZ107+DZ114+DZ121+DZ128+DZ135+DZ142</f>
        <v>0</v>
      </c>
      <c r="EA149" s="79"/>
      <c r="EB149" s="78">
        <f t="shared" ref="EB149" si="1757">EB100+EB107+EB114+EB121+EB128+EB135+EB142</f>
        <v>0</v>
      </c>
      <c r="EC149" s="79"/>
      <c r="ED149" s="259"/>
      <c r="EE149" s="104"/>
      <c r="EF149" s="106"/>
      <c r="EG149" s="109"/>
      <c r="EH149" s="107"/>
      <c r="EI149" s="307"/>
      <c r="EJ149" s="282"/>
      <c r="EK149" s="77" t="s">
        <v>32</v>
      </c>
      <c r="EL149" s="77" t="s">
        <v>318</v>
      </c>
      <c r="EM149" s="78">
        <f>EM100+EM107+EM114+EM121+EM128+EM135+EM142</f>
        <v>0</v>
      </c>
      <c r="EN149" s="79"/>
      <c r="EO149" s="78">
        <f t="shared" ref="EO149" si="1758">EO100+EO107+EO114+EO121+EO128+EO135+EO142</f>
        <v>0</v>
      </c>
      <c r="EP149" s="79"/>
      <c r="EQ149" s="78">
        <f t="shared" ref="EQ149" si="1759">EQ100+EQ107+EQ114+EQ121+EQ128+EQ135+EQ142</f>
        <v>0</v>
      </c>
      <c r="ER149" s="79"/>
      <c r="ES149" s="78">
        <f t="shared" ref="ES149" si="1760">ES100+ES107+ES114+ES121+ES128+ES135+ES142</f>
        <v>0</v>
      </c>
      <c r="ET149" s="79"/>
      <c r="EU149" s="78">
        <f t="shared" ref="EU149" si="1761">EU100+EU107+EU114+EU121+EU128+EU135+EU142</f>
        <v>0</v>
      </c>
      <c r="EV149" s="79"/>
      <c r="EW149" s="78">
        <f t="shared" ref="EW149" si="1762">EW100+EW107+EW114+EW121+EW128+EW135+EW142</f>
        <v>0</v>
      </c>
      <c r="EX149" s="79"/>
      <c r="EY149" s="78">
        <f t="shared" ref="EY149" si="1763">EY100+EY107+EY114+EY121+EY128+EY135+EY142</f>
        <v>0</v>
      </c>
      <c r="EZ149" s="79"/>
      <c r="FA149" s="78">
        <f t="shared" ref="FA149" si="1764">FA100+FA107+FA114+FA121+FA128+FA135+FA142</f>
        <v>0</v>
      </c>
      <c r="FB149" s="79"/>
      <c r="FC149" s="78">
        <f t="shared" ref="FC149" si="1765">FC100+FC107+FC114+FC121+FC128+FC135+FC142</f>
        <v>0</v>
      </c>
      <c r="FD149" s="79"/>
      <c r="FE149" s="78">
        <f t="shared" ref="FE149" si="1766">FE100+FE107+FE114+FE121+FE128+FE135+FE142</f>
        <v>0</v>
      </c>
      <c r="FF149" s="79"/>
      <c r="FG149" s="78">
        <f t="shared" ref="FG149" si="1767">FG100+FG107+FG114+FG121+FG128+FG135+FG142</f>
        <v>0</v>
      </c>
      <c r="FH149" s="79"/>
      <c r="FI149" s="78">
        <f t="shared" ref="FI149" si="1768">FI100+FI107+FI114+FI121+FI128+FI135+FI142</f>
        <v>0</v>
      </c>
      <c r="FJ149" s="79"/>
      <c r="FK149" s="78">
        <f t="shared" ref="FK149" si="1769">FK100+FK107+FK114+FK121+FK128+FK135+FK142</f>
        <v>0</v>
      </c>
      <c r="FL149" s="79"/>
      <c r="FM149" s="259"/>
      <c r="FN149" s="104"/>
      <c r="FO149" s="106"/>
      <c r="FP149" s="109"/>
      <c r="FQ149" s="107"/>
      <c r="FR149" s="307"/>
      <c r="FS149" s="282"/>
    </row>
    <row r="150" spans="1:175" x14ac:dyDescent="0.2">
      <c r="A150" s="282"/>
      <c r="B150" s="282"/>
      <c r="C150" s="282"/>
      <c r="D150" s="282"/>
      <c r="E150" s="282"/>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306"/>
      <c r="AB150" s="282"/>
      <c r="AC150" s="300"/>
      <c r="AD150" s="304"/>
      <c r="AE150" s="304"/>
      <c r="AF150" s="304"/>
      <c r="AG150" s="304"/>
      <c r="AH150" s="305"/>
      <c r="AI150" s="282"/>
      <c r="AJ150" s="282"/>
      <c r="AK150" s="282"/>
      <c r="AL150" s="282"/>
      <c r="AM150" s="282"/>
      <c r="AN150" s="282"/>
      <c r="AO150" s="282"/>
      <c r="AP150" s="282"/>
      <c r="AQ150" s="282"/>
      <c r="AR150" s="282"/>
      <c r="AS150" s="282"/>
      <c r="AT150" s="282"/>
      <c r="AU150" s="282"/>
      <c r="AV150" s="282"/>
      <c r="AW150" s="282"/>
      <c r="AX150" s="282"/>
      <c r="AY150" s="282"/>
      <c r="AZ150" s="282"/>
      <c r="BA150" s="282"/>
      <c r="BB150" s="282"/>
      <c r="BC150" s="282"/>
      <c r="BD150" s="282"/>
      <c r="BE150" s="282"/>
      <c r="BF150" s="282"/>
      <c r="BG150" s="282"/>
      <c r="BH150" s="282"/>
      <c r="BI150" s="282"/>
      <c r="BJ150" s="306"/>
      <c r="BK150" s="282"/>
      <c r="BL150" s="300"/>
      <c r="BM150" s="304"/>
      <c r="BN150" s="304"/>
      <c r="BO150" s="304"/>
      <c r="BP150" s="304"/>
      <c r="BQ150" s="305"/>
      <c r="BR150" s="282"/>
      <c r="BS150" s="282"/>
      <c r="BT150" s="282"/>
      <c r="BU150" s="282"/>
      <c r="BV150" s="282"/>
      <c r="BW150" s="282"/>
      <c r="BX150" s="282"/>
      <c r="BY150" s="282"/>
      <c r="BZ150" s="282"/>
      <c r="CA150" s="282"/>
      <c r="CB150" s="282"/>
      <c r="CC150" s="282"/>
      <c r="CD150" s="282"/>
      <c r="CE150" s="282"/>
      <c r="CF150" s="282"/>
      <c r="CG150" s="282"/>
      <c r="CH150" s="282"/>
      <c r="CI150" s="282"/>
      <c r="CJ150" s="282"/>
      <c r="CK150" s="282"/>
      <c r="CL150" s="282"/>
      <c r="CM150" s="282"/>
      <c r="CN150" s="282"/>
      <c r="CO150" s="282"/>
      <c r="CP150" s="282"/>
      <c r="CQ150" s="282"/>
      <c r="CR150" s="282"/>
      <c r="CS150" s="306"/>
      <c r="CT150" s="282"/>
      <c r="CU150" s="300"/>
      <c r="CV150" s="304"/>
      <c r="CW150" s="304"/>
      <c r="CX150" s="304"/>
      <c r="CY150" s="304"/>
      <c r="CZ150" s="305"/>
      <c r="DA150" s="282"/>
      <c r="DB150" s="282"/>
      <c r="DC150" s="282"/>
      <c r="DD150" s="282"/>
      <c r="DE150" s="282"/>
      <c r="DF150" s="282"/>
      <c r="DG150" s="282"/>
      <c r="DH150" s="282"/>
      <c r="DI150" s="282"/>
      <c r="DJ150" s="282"/>
      <c r="DK150" s="282"/>
      <c r="DL150" s="282"/>
      <c r="DM150" s="282"/>
      <c r="DN150" s="282"/>
      <c r="DO150" s="282"/>
      <c r="DP150" s="282"/>
      <c r="DQ150" s="282"/>
      <c r="DR150" s="282"/>
      <c r="DS150" s="282"/>
      <c r="DT150" s="282"/>
      <c r="DU150" s="282"/>
      <c r="DV150" s="282"/>
      <c r="DW150" s="282"/>
      <c r="DX150" s="282"/>
      <c r="DY150" s="282"/>
      <c r="DZ150" s="282"/>
      <c r="EA150" s="282"/>
      <c r="EB150" s="306"/>
      <c r="EC150" s="282"/>
      <c r="ED150" s="300"/>
      <c r="EE150" s="304"/>
      <c r="EF150" s="304"/>
      <c r="EG150" s="304"/>
      <c r="EH150" s="304"/>
      <c r="EI150" s="305"/>
      <c r="EJ150" s="282"/>
      <c r="EK150" s="282"/>
      <c r="EL150" s="282"/>
      <c r="EM150" s="282"/>
      <c r="EN150" s="282"/>
      <c r="EO150" s="282"/>
      <c r="EP150" s="282"/>
      <c r="EQ150" s="282"/>
      <c r="ER150" s="282"/>
      <c r="ES150" s="282"/>
      <c r="ET150" s="282"/>
      <c r="EU150" s="282"/>
      <c r="EV150" s="282"/>
      <c r="EW150" s="282"/>
      <c r="EX150" s="282"/>
      <c r="EY150" s="282"/>
      <c r="EZ150" s="282"/>
      <c r="FA150" s="282"/>
      <c r="FB150" s="282"/>
      <c r="FC150" s="282"/>
      <c r="FD150" s="282"/>
      <c r="FE150" s="282"/>
      <c r="FF150" s="282"/>
      <c r="FG150" s="282"/>
      <c r="FH150" s="282"/>
      <c r="FI150" s="282"/>
      <c r="FJ150" s="282"/>
      <c r="FK150" s="306"/>
      <c r="FL150" s="282"/>
      <c r="FM150" s="300"/>
      <c r="FN150" s="304"/>
      <c r="FO150" s="304"/>
      <c r="FP150" s="304"/>
      <c r="FQ150" s="304"/>
      <c r="FR150" s="305"/>
      <c r="FS150" s="282"/>
    </row>
    <row r="151" spans="1:175" x14ac:dyDescent="0.2">
      <c r="A151" s="329" t="s">
        <v>362</v>
      </c>
      <c r="B151" s="329" t="s">
        <v>362</v>
      </c>
      <c r="C151" s="112" t="str">
        <f>C$5</f>
        <v>Januar</v>
      </c>
      <c r="D151" s="245"/>
      <c r="E151" s="112" t="str">
        <f>E$5</f>
        <v>Februar</v>
      </c>
      <c r="F151" s="245"/>
      <c r="G151" s="112" t="str">
        <f>G$5</f>
        <v>März</v>
      </c>
      <c r="H151" s="245"/>
      <c r="I151" s="112" t="str">
        <f>I$5</f>
        <v>April</v>
      </c>
      <c r="J151" s="245"/>
      <c r="K151" s="112" t="str">
        <f>K$5</f>
        <v>Mai</v>
      </c>
      <c r="L151" s="245"/>
      <c r="M151" s="112" t="str">
        <f>M$5</f>
        <v>Juni</v>
      </c>
      <c r="N151" s="245"/>
      <c r="O151" s="112" t="str">
        <f>O$5</f>
        <v>Juli</v>
      </c>
      <c r="P151" s="245"/>
      <c r="Q151" s="112" t="str">
        <f>Q$5</f>
        <v>August</v>
      </c>
      <c r="R151" s="245"/>
      <c r="S151" s="112" t="str">
        <f>S$5</f>
        <v>September</v>
      </c>
      <c r="T151" s="245"/>
      <c r="U151" s="112" t="str">
        <f>U$5</f>
        <v>Oktober</v>
      </c>
      <c r="V151" s="245"/>
      <c r="W151" s="112" t="str">
        <f>W$5</f>
        <v>November</v>
      </c>
      <c r="X151" s="245"/>
      <c r="Y151" s="112" t="str">
        <f>Y$5</f>
        <v>Dezember</v>
      </c>
      <c r="Z151" s="245"/>
      <c r="AA151" s="246">
        <f>D96</f>
        <v>2021</v>
      </c>
      <c r="AB151" s="245"/>
      <c r="AC151" s="300"/>
      <c r="AD151" s="304"/>
      <c r="AE151" s="304"/>
      <c r="AF151" s="304"/>
      <c r="AG151" s="304"/>
      <c r="AH151" s="305"/>
      <c r="AI151" s="282"/>
      <c r="AJ151" s="115"/>
      <c r="AK151" s="115"/>
      <c r="AL151" s="112" t="str">
        <f>AL$5</f>
        <v>Januar</v>
      </c>
      <c r="AM151" s="245"/>
      <c r="AN151" s="112" t="str">
        <f>AN$5</f>
        <v>Februar</v>
      </c>
      <c r="AO151" s="245"/>
      <c r="AP151" s="112" t="str">
        <f>AP$5</f>
        <v>März</v>
      </c>
      <c r="AQ151" s="245"/>
      <c r="AR151" s="112" t="str">
        <f>AR$5</f>
        <v>April</v>
      </c>
      <c r="AS151" s="245"/>
      <c r="AT151" s="112" t="str">
        <f>AT$5</f>
        <v>Mai</v>
      </c>
      <c r="AU151" s="245"/>
      <c r="AV151" s="112" t="str">
        <f>AV$5</f>
        <v>Juni</v>
      </c>
      <c r="AW151" s="245"/>
      <c r="AX151" s="112" t="str">
        <f>AX$5</f>
        <v>Juli</v>
      </c>
      <c r="AY151" s="245"/>
      <c r="AZ151" s="112" t="str">
        <f>AZ$5</f>
        <v>August</v>
      </c>
      <c r="BA151" s="245"/>
      <c r="BB151" s="112" t="str">
        <f>BB$5</f>
        <v>September</v>
      </c>
      <c r="BC151" s="245"/>
      <c r="BD151" s="112" t="str">
        <f>BD$5</f>
        <v>Oktober</v>
      </c>
      <c r="BE151" s="245"/>
      <c r="BF151" s="112" t="str">
        <f>BF$5</f>
        <v>November</v>
      </c>
      <c r="BG151" s="245"/>
      <c r="BH151" s="112" t="str">
        <f>BH$5</f>
        <v>Dezember</v>
      </c>
      <c r="BI151" s="245"/>
      <c r="BJ151" s="246">
        <f>AM96</f>
        <v>2022</v>
      </c>
      <c r="BK151" s="245"/>
      <c r="BL151" s="300"/>
      <c r="BM151" s="304"/>
      <c r="BN151" s="304"/>
      <c r="BO151" s="304"/>
      <c r="BP151" s="304"/>
      <c r="BQ151" s="305"/>
      <c r="BR151" s="282"/>
      <c r="BS151" s="115"/>
      <c r="BT151" s="115"/>
      <c r="BU151" s="112" t="str">
        <f>BU$5</f>
        <v>Januar</v>
      </c>
      <c r="BV151" s="245"/>
      <c r="BW151" s="112" t="str">
        <f>BW$5</f>
        <v>Februar</v>
      </c>
      <c r="BX151" s="245"/>
      <c r="BY151" s="112" t="str">
        <f>BY$5</f>
        <v>März</v>
      </c>
      <c r="BZ151" s="245"/>
      <c r="CA151" s="112" t="str">
        <f>CA$5</f>
        <v>April</v>
      </c>
      <c r="CB151" s="245"/>
      <c r="CC151" s="112" t="str">
        <f>CC$5</f>
        <v>Mai</v>
      </c>
      <c r="CD151" s="245"/>
      <c r="CE151" s="112" t="str">
        <f>CE$5</f>
        <v>Juni</v>
      </c>
      <c r="CF151" s="245"/>
      <c r="CG151" s="112" t="str">
        <f>CG$5</f>
        <v>Juli</v>
      </c>
      <c r="CH151" s="245"/>
      <c r="CI151" s="112" t="str">
        <f>CI$5</f>
        <v>August</v>
      </c>
      <c r="CJ151" s="245"/>
      <c r="CK151" s="112" t="str">
        <f>CK$5</f>
        <v>September</v>
      </c>
      <c r="CL151" s="245"/>
      <c r="CM151" s="112" t="str">
        <f>CM$5</f>
        <v>Oktober</v>
      </c>
      <c r="CN151" s="245"/>
      <c r="CO151" s="112" t="str">
        <f>CO$5</f>
        <v>November</v>
      </c>
      <c r="CP151" s="245"/>
      <c r="CQ151" s="112" t="str">
        <f>CQ$5</f>
        <v>Dezember</v>
      </c>
      <c r="CR151" s="245"/>
      <c r="CS151" s="246">
        <f>BV96</f>
        <v>2023</v>
      </c>
      <c r="CT151" s="245"/>
      <c r="CU151" s="300"/>
      <c r="CV151" s="304"/>
      <c r="CW151" s="304"/>
      <c r="CX151" s="304"/>
      <c r="CY151" s="304"/>
      <c r="CZ151" s="305"/>
      <c r="DA151" s="282"/>
      <c r="DB151" s="115"/>
      <c r="DC151" s="115"/>
      <c r="DD151" s="112" t="str">
        <f>DD$5</f>
        <v>Januar</v>
      </c>
      <c r="DE151" s="245"/>
      <c r="DF151" s="112" t="str">
        <f>DF$5</f>
        <v>Februar</v>
      </c>
      <c r="DG151" s="245"/>
      <c r="DH151" s="112" t="str">
        <f>DH$5</f>
        <v>März</v>
      </c>
      <c r="DI151" s="245"/>
      <c r="DJ151" s="112" t="str">
        <f>DJ$5</f>
        <v>April</v>
      </c>
      <c r="DK151" s="245"/>
      <c r="DL151" s="112" t="str">
        <f>DL$5</f>
        <v>Mai</v>
      </c>
      <c r="DM151" s="245"/>
      <c r="DN151" s="112" t="str">
        <f>DN$5</f>
        <v>Juni</v>
      </c>
      <c r="DO151" s="245"/>
      <c r="DP151" s="112" t="str">
        <f>DP$5</f>
        <v>Juli</v>
      </c>
      <c r="DQ151" s="245"/>
      <c r="DR151" s="112" t="str">
        <f>DR$5</f>
        <v>August</v>
      </c>
      <c r="DS151" s="245"/>
      <c r="DT151" s="112" t="str">
        <f>DT$5</f>
        <v>September</v>
      </c>
      <c r="DU151" s="245"/>
      <c r="DV151" s="112" t="str">
        <f>DV$5</f>
        <v>Oktober</v>
      </c>
      <c r="DW151" s="245"/>
      <c r="DX151" s="112" t="str">
        <f>DX$5</f>
        <v>November</v>
      </c>
      <c r="DY151" s="245"/>
      <c r="DZ151" s="112" t="str">
        <f>DZ$5</f>
        <v>Dezember</v>
      </c>
      <c r="EA151" s="245"/>
      <c r="EB151" s="246">
        <f>DE96</f>
        <v>2024</v>
      </c>
      <c r="EC151" s="245"/>
      <c r="ED151" s="300"/>
      <c r="EE151" s="304"/>
      <c r="EF151" s="304"/>
      <c r="EG151" s="304"/>
      <c r="EH151" s="304"/>
      <c r="EI151" s="305"/>
      <c r="EJ151" s="282"/>
      <c r="EK151" s="115"/>
      <c r="EL151" s="115"/>
      <c r="EM151" s="112" t="str">
        <f>EM$5</f>
        <v>Januar</v>
      </c>
      <c r="EN151" s="245"/>
      <c r="EO151" s="112" t="str">
        <f>EO$5</f>
        <v>Februar</v>
      </c>
      <c r="EP151" s="245"/>
      <c r="EQ151" s="112" t="str">
        <f>EQ$5</f>
        <v>März</v>
      </c>
      <c r="ER151" s="245"/>
      <c r="ES151" s="112" t="str">
        <f>ES$5</f>
        <v>April</v>
      </c>
      <c r="ET151" s="245"/>
      <c r="EU151" s="112" t="str">
        <f>EU$5</f>
        <v>Mai</v>
      </c>
      <c r="EV151" s="245"/>
      <c r="EW151" s="112" t="str">
        <f>EW$5</f>
        <v>Juni</v>
      </c>
      <c r="EX151" s="245"/>
      <c r="EY151" s="112" t="str">
        <f>EY$5</f>
        <v>Juli</v>
      </c>
      <c r="EZ151" s="245"/>
      <c r="FA151" s="112" t="str">
        <f>FA$5</f>
        <v>August</v>
      </c>
      <c r="FB151" s="245"/>
      <c r="FC151" s="112" t="str">
        <f>FC$5</f>
        <v>September</v>
      </c>
      <c r="FD151" s="245"/>
      <c r="FE151" s="112" t="str">
        <f>FE$5</f>
        <v>Oktober</v>
      </c>
      <c r="FF151" s="245"/>
      <c r="FG151" s="112" t="str">
        <f>FG$5</f>
        <v>November</v>
      </c>
      <c r="FH151" s="245"/>
      <c r="FI151" s="112" t="str">
        <f>FI$5</f>
        <v>Dezember</v>
      </c>
      <c r="FJ151" s="245"/>
      <c r="FK151" s="246">
        <f>EN96</f>
        <v>2025</v>
      </c>
      <c r="FL151" s="245"/>
      <c r="FM151" s="300"/>
      <c r="FN151" s="304"/>
      <c r="FO151" s="304"/>
      <c r="FP151" s="304"/>
      <c r="FQ151" s="304"/>
      <c r="FR151" s="305"/>
      <c r="FS151" s="282"/>
    </row>
    <row r="152" spans="1:175" s="41" customFormat="1" x14ac:dyDescent="0.2">
      <c r="A152" s="116" t="s">
        <v>17</v>
      </c>
      <c r="B152" s="116" t="s">
        <v>310</v>
      </c>
      <c r="C152" s="247" t="str">
        <f>C6</f>
        <v>BUDGET</v>
      </c>
      <c r="D152" s="248"/>
      <c r="E152" s="247" t="str">
        <f>E6</f>
        <v>BUDGET</v>
      </c>
      <c r="F152" s="248"/>
      <c r="G152" s="247" t="str">
        <f>G6</f>
        <v>BUDGET</v>
      </c>
      <c r="H152" s="248"/>
      <c r="I152" s="247" t="str">
        <f>I6</f>
        <v>BUDGET</v>
      </c>
      <c r="J152" s="248"/>
      <c r="K152" s="247" t="str">
        <f>K6</f>
        <v>BUDGET</v>
      </c>
      <c r="L152" s="248"/>
      <c r="M152" s="247" t="str">
        <f>M6</f>
        <v>BUDGET</v>
      </c>
      <c r="N152" s="248"/>
      <c r="O152" s="247" t="str">
        <f>O6</f>
        <v>BUDGET</v>
      </c>
      <c r="P152" s="248"/>
      <c r="Q152" s="247" t="str">
        <f>Q6</f>
        <v>BUDGET</v>
      </c>
      <c r="R152" s="248"/>
      <c r="S152" s="247" t="str">
        <f>S6</f>
        <v>BUDGET</v>
      </c>
      <c r="T152" s="248"/>
      <c r="U152" s="247" t="str">
        <f>U6</f>
        <v>BUDGET</v>
      </c>
      <c r="V152" s="248"/>
      <c r="W152" s="247" t="str">
        <f>W6</f>
        <v>BUDGET</v>
      </c>
      <c r="X152" s="248"/>
      <c r="Y152" s="247" t="str">
        <f>Y6</f>
        <v>BUDGET</v>
      </c>
      <c r="Z152" s="248"/>
      <c r="AA152" s="247" t="str">
        <f>AA6</f>
        <v>BUDGET</v>
      </c>
      <c r="AB152" s="248"/>
      <c r="AC152" s="5" t="s">
        <v>4</v>
      </c>
      <c r="AD152" s="5" t="s">
        <v>4</v>
      </c>
      <c r="AE152" s="5" t="s">
        <v>4</v>
      </c>
      <c r="AF152" s="5" t="s">
        <v>4</v>
      </c>
      <c r="AG152" s="12" t="s">
        <v>4</v>
      </c>
      <c r="AH152" s="5" t="s">
        <v>4</v>
      </c>
      <c r="AI152" s="282"/>
      <c r="AJ152" s="116" t="s">
        <v>17</v>
      </c>
      <c r="AK152" s="116" t="s">
        <v>310</v>
      </c>
      <c r="AL152" s="247" t="str">
        <f>AL6</f>
        <v>BUDGET</v>
      </c>
      <c r="AM152" s="248"/>
      <c r="AN152" s="247" t="str">
        <f>AN6</f>
        <v>BUDGET</v>
      </c>
      <c r="AO152" s="248"/>
      <c r="AP152" s="247" t="str">
        <f>AP6</f>
        <v>BUDGET</v>
      </c>
      <c r="AQ152" s="248"/>
      <c r="AR152" s="247" t="str">
        <f>AR6</f>
        <v>BUDGET</v>
      </c>
      <c r="AS152" s="248"/>
      <c r="AT152" s="247" t="str">
        <f>AT6</f>
        <v>BUDGET</v>
      </c>
      <c r="AU152" s="248"/>
      <c r="AV152" s="247" t="str">
        <f>AV6</f>
        <v>BUDGET</v>
      </c>
      <c r="AW152" s="248"/>
      <c r="AX152" s="247" t="str">
        <f>AX6</f>
        <v>BUDGET</v>
      </c>
      <c r="AY152" s="248"/>
      <c r="AZ152" s="247" t="str">
        <f>AZ6</f>
        <v>BUDGET</v>
      </c>
      <c r="BA152" s="248"/>
      <c r="BB152" s="247" t="str">
        <f>BB6</f>
        <v>BUDGET</v>
      </c>
      <c r="BC152" s="248"/>
      <c r="BD152" s="247" t="str">
        <f>BD6</f>
        <v>BUDGET</v>
      </c>
      <c r="BE152" s="248"/>
      <c r="BF152" s="247" t="str">
        <f>BF6</f>
        <v>BUDGET</v>
      </c>
      <c r="BG152" s="248"/>
      <c r="BH152" s="247" t="str">
        <f>BH6</f>
        <v>BUDGET</v>
      </c>
      <c r="BI152" s="248"/>
      <c r="BJ152" s="247" t="str">
        <f>BJ6</f>
        <v>BUDGET</v>
      </c>
      <c r="BK152" s="248"/>
      <c r="BL152" s="5" t="s">
        <v>4</v>
      </c>
      <c r="BM152" s="5" t="s">
        <v>4</v>
      </c>
      <c r="BN152" s="5" t="s">
        <v>4</v>
      </c>
      <c r="BO152" s="5" t="s">
        <v>4</v>
      </c>
      <c r="BP152" s="12" t="s">
        <v>4</v>
      </c>
      <c r="BQ152" s="5" t="s">
        <v>4</v>
      </c>
      <c r="BR152" s="282"/>
      <c r="BS152" s="116" t="s">
        <v>17</v>
      </c>
      <c r="BT152" s="116" t="s">
        <v>310</v>
      </c>
      <c r="BU152" s="247" t="str">
        <f>BU6</f>
        <v>BUDGET</v>
      </c>
      <c r="BV152" s="248"/>
      <c r="BW152" s="247" t="str">
        <f>BW6</f>
        <v>BUDGET</v>
      </c>
      <c r="BX152" s="248"/>
      <c r="BY152" s="247" t="str">
        <f>BY6</f>
        <v>BUDGET</v>
      </c>
      <c r="BZ152" s="248"/>
      <c r="CA152" s="247" t="str">
        <f>CA6</f>
        <v>BUDGET</v>
      </c>
      <c r="CB152" s="248"/>
      <c r="CC152" s="247" t="str">
        <f>CC6</f>
        <v>BUDGET</v>
      </c>
      <c r="CD152" s="248"/>
      <c r="CE152" s="247" t="str">
        <f>CE6</f>
        <v>BUDGET</v>
      </c>
      <c r="CF152" s="248"/>
      <c r="CG152" s="247" t="str">
        <f>CG6</f>
        <v>BUDGET</v>
      </c>
      <c r="CH152" s="248"/>
      <c r="CI152" s="247" t="str">
        <f>CI6</f>
        <v>BUDGET</v>
      </c>
      <c r="CJ152" s="248"/>
      <c r="CK152" s="247" t="str">
        <f>CK6</f>
        <v>BUDGET</v>
      </c>
      <c r="CL152" s="248"/>
      <c r="CM152" s="247" t="str">
        <f>CM6</f>
        <v>BUDGET</v>
      </c>
      <c r="CN152" s="248"/>
      <c r="CO152" s="247" t="str">
        <f>CO6</f>
        <v>BUDGET</v>
      </c>
      <c r="CP152" s="248"/>
      <c r="CQ152" s="247" t="str">
        <f>CQ6</f>
        <v>BUDGET</v>
      </c>
      <c r="CR152" s="248"/>
      <c r="CS152" s="247" t="str">
        <f>CS6</f>
        <v>BUDGET</v>
      </c>
      <c r="CT152" s="248"/>
      <c r="CU152" s="5" t="s">
        <v>4</v>
      </c>
      <c r="CV152" s="5" t="s">
        <v>4</v>
      </c>
      <c r="CW152" s="5" t="s">
        <v>4</v>
      </c>
      <c r="CX152" s="5" t="s">
        <v>4</v>
      </c>
      <c r="CY152" s="12" t="s">
        <v>4</v>
      </c>
      <c r="CZ152" s="5" t="s">
        <v>4</v>
      </c>
      <c r="DA152" s="282"/>
      <c r="DB152" s="116" t="s">
        <v>17</v>
      </c>
      <c r="DC152" s="116" t="s">
        <v>310</v>
      </c>
      <c r="DD152" s="247" t="str">
        <f>DD6</f>
        <v>BUDGET</v>
      </c>
      <c r="DE152" s="248"/>
      <c r="DF152" s="247" t="str">
        <f>DF6</f>
        <v>BUDGET</v>
      </c>
      <c r="DG152" s="248"/>
      <c r="DH152" s="247" t="str">
        <f>DH6</f>
        <v>BUDGET</v>
      </c>
      <c r="DI152" s="248"/>
      <c r="DJ152" s="247" t="str">
        <f>DJ6</f>
        <v>BUDGET</v>
      </c>
      <c r="DK152" s="248"/>
      <c r="DL152" s="247" t="str">
        <f>DL6</f>
        <v>BUDGET</v>
      </c>
      <c r="DM152" s="248"/>
      <c r="DN152" s="247" t="str">
        <f>DN6</f>
        <v>BUDGET</v>
      </c>
      <c r="DO152" s="248"/>
      <c r="DP152" s="247" t="str">
        <f>DP6</f>
        <v>BUDGET</v>
      </c>
      <c r="DQ152" s="248"/>
      <c r="DR152" s="247" t="str">
        <f>DR6</f>
        <v>BUDGET</v>
      </c>
      <c r="DS152" s="248"/>
      <c r="DT152" s="247" t="str">
        <f>DT6</f>
        <v>BUDGET</v>
      </c>
      <c r="DU152" s="248"/>
      <c r="DV152" s="247" t="str">
        <f>DV6</f>
        <v>BUDGET</v>
      </c>
      <c r="DW152" s="248"/>
      <c r="DX152" s="247" t="str">
        <f>DX6</f>
        <v>BUDGET</v>
      </c>
      <c r="DY152" s="248"/>
      <c r="DZ152" s="247" t="str">
        <f>DZ6</f>
        <v>BUDGET</v>
      </c>
      <c r="EA152" s="248"/>
      <c r="EB152" s="247" t="str">
        <f>EB6</f>
        <v>BUDGET</v>
      </c>
      <c r="EC152" s="248"/>
      <c r="ED152" s="5" t="s">
        <v>4</v>
      </c>
      <c r="EE152" s="5" t="s">
        <v>4</v>
      </c>
      <c r="EF152" s="5" t="s">
        <v>4</v>
      </c>
      <c r="EG152" s="5" t="s">
        <v>4</v>
      </c>
      <c r="EH152" s="12" t="s">
        <v>4</v>
      </c>
      <c r="EI152" s="5" t="s">
        <v>4</v>
      </c>
      <c r="EJ152" s="282"/>
      <c r="EK152" s="116" t="s">
        <v>17</v>
      </c>
      <c r="EL152" s="116" t="s">
        <v>310</v>
      </c>
      <c r="EM152" s="247" t="str">
        <f>EM6</f>
        <v>BUDGET</v>
      </c>
      <c r="EN152" s="248"/>
      <c r="EO152" s="247" t="str">
        <f>EO6</f>
        <v>BUDGET</v>
      </c>
      <c r="EP152" s="248"/>
      <c r="EQ152" s="247" t="str">
        <f>EQ6</f>
        <v>BUDGET</v>
      </c>
      <c r="ER152" s="248"/>
      <c r="ES152" s="247" t="str">
        <f>ES6</f>
        <v>BUDGET</v>
      </c>
      <c r="ET152" s="248"/>
      <c r="EU152" s="247" t="str">
        <f>EU6</f>
        <v>BUDGET</v>
      </c>
      <c r="EV152" s="248"/>
      <c r="EW152" s="247" t="str">
        <f>EW6</f>
        <v>BUDGET</v>
      </c>
      <c r="EX152" s="248"/>
      <c r="EY152" s="247" t="str">
        <f>EY6</f>
        <v>BUDGET</v>
      </c>
      <c r="EZ152" s="248"/>
      <c r="FA152" s="247" t="str">
        <f>FA6</f>
        <v>BUDGET</v>
      </c>
      <c r="FB152" s="248"/>
      <c r="FC152" s="247" t="str">
        <f>FC6</f>
        <v>BUDGET</v>
      </c>
      <c r="FD152" s="248"/>
      <c r="FE152" s="247" t="str">
        <f>FE6</f>
        <v>BUDGET</v>
      </c>
      <c r="FF152" s="248"/>
      <c r="FG152" s="247" t="str">
        <f>FG6</f>
        <v>BUDGET</v>
      </c>
      <c r="FH152" s="248"/>
      <c r="FI152" s="247" t="str">
        <f>FI6</f>
        <v>BUDGET</v>
      </c>
      <c r="FJ152" s="248"/>
      <c r="FK152" s="247" t="str">
        <f>FK6</f>
        <v>BUDGET</v>
      </c>
      <c r="FL152" s="248"/>
      <c r="FM152" s="5" t="s">
        <v>4</v>
      </c>
      <c r="FN152" s="5" t="s">
        <v>4</v>
      </c>
      <c r="FO152" s="5" t="s">
        <v>4</v>
      </c>
      <c r="FP152" s="5" t="s">
        <v>4</v>
      </c>
      <c r="FQ152" s="12" t="s">
        <v>4</v>
      </c>
      <c r="FR152" s="5" t="s">
        <v>4</v>
      </c>
      <c r="FS152" s="282"/>
    </row>
    <row r="153" spans="1:175" s="47" customFormat="1" x14ac:dyDescent="0.2">
      <c r="A153" s="117" t="str">
        <f>A7</f>
        <v>T€</v>
      </c>
      <c r="B153" s="117" t="str">
        <f>A7</f>
        <v>T€</v>
      </c>
      <c r="C153" s="43" t="str">
        <f>$A$7</f>
        <v>T€</v>
      </c>
      <c r="D153" s="44" t="s">
        <v>0</v>
      </c>
      <c r="E153" s="45" t="str">
        <f>$A$7</f>
        <v>T€</v>
      </c>
      <c r="F153" s="44" t="s">
        <v>0</v>
      </c>
      <c r="G153" s="43" t="str">
        <f>$A$7</f>
        <v>T€</v>
      </c>
      <c r="H153" s="44" t="s">
        <v>0</v>
      </c>
      <c r="I153" s="43" t="str">
        <f>$A$7</f>
        <v>T€</v>
      </c>
      <c r="J153" s="44" t="s">
        <v>0</v>
      </c>
      <c r="K153" s="43" t="str">
        <f>$A$7</f>
        <v>T€</v>
      </c>
      <c r="L153" s="44" t="s">
        <v>0</v>
      </c>
      <c r="M153" s="43" t="str">
        <f>$A$7</f>
        <v>T€</v>
      </c>
      <c r="N153" s="44" t="s">
        <v>0</v>
      </c>
      <c r="O153" s="43" t="str">
        <f>$A$7</f>
        <v>T€</v>
      </c>
      <c r="P153" s="44" t="s">
        <v>0</v>
      </c>
      <c r="Q153" s="43" t="str">
        <f>$A$7</f>
        <v>T€</v>
      </c>
      <c r="R153" s="44" t="s">
        <v>0</v>
      </c>
      <c r="S153" s="43" t="str">
        <f>$A$7</f>
        <v>T€</v>
      </c>
      <c r="T153" s="44" t="s">
        <v>0</v>
      </c>
      <c r="U153" s="43" t="str">
        <f>$A$7</f>
        <v>T€</v>
      </c>
      <c r="V153" s="44" t="s">
        <v>0</v>
      </c>
      <c r="W153" s="43" t="str">
        <f>$A$7</f>
        <v>T€</v>
      </c>
      <c r="X153" s="44" t="s">
        <v>0</v>
      </c>
      <c r="Y153" s="43" t="str">
        <f>$A$7</f>
        <v>T€</v>
      </c>
      <c r="Z153" s="44" t="s">
        <v>0</v>
      </c>
      <c r="AA153" s="43" t="str">
        <f>$A$7</f>
        <v>T€</v>
      </c>
      <c r="AB153" s="44" t="s">
        <v>0</v>
      </c>
      <c r="AC153" s="249"/>
      <c r="AD153" s="16"/>
      <c r="AE153" s="18"/>
      <c r="AF153" s="19"/>
      <c r="AG153" s="18"/>
      <c r="AH153" s="24"/>
      <c r="AI153" s="282"/>
      <c r="AJ153" s="117" t="str">
        <f>AJ7</f>
        <v>T€</v>
      </c>
      <c r="AK153" s="117" t="str">
        <f>AJ7</f>
        <v>T€</v>
      </c>
      <c r="AL153" s="43" t="str">
        <f>$A$7</f>
        <v>T€</v>
      </c>
      <c r="AM153" s="44" t="s">
        <v>0</v>
      </c>
      <c r="AN153" s="45" t="str">
        <f>$A$7</f>
        <v>T€</v>
      </c>
      <c r="AO153" s="44" t="s">
        <v>0</v>
      </c>
      <c r="AP153" s="43" t="str">
        <f>$A$7</f>
        <v>T€</v>
      </c>
      <c r="AQ153" s="44" t="s">
        <v>0</v>
      </c>
      <c r="AR153" s="43" t="str">
        <f>$A$7</f>
        <v>T€</v>
      </c>
      <c r="AS153" s="44" t="s">
        <v>0</v>
      </c>
      <c r="AT153" s="43" t="str">
        <f>$A$7</f>
        <v>T€</v>
      </c>
      <c r="AU153" s="44" t="s">
        <v>0</v>
      </c>
      <c r="AV153" s="43" t="str">
        <f>$A$7</f>
        <v>T€</v>
      </c>
      <c r="AW153" s="44" t="s">
        <v>0</v>
      </c>
      <c r="AX153" s="43" t="str">
        <f>$A$7</f>
        <v>T€</v>
      </c>
      <c r="AY153" s="44" t="s">
        <v>0</v>
      </c>
      <c r="AZ153" s="43" t="str">
        <f>$A$7</f>
        <v>T€</v>
      </c>
      <c r="BA153" s="44" t="s">
        <v>0</v>
      </c>
      <c r="BB153" s="43" t="str">
        <f>$A$7</f>
        <v>T€</v>
      </c>
      <c r="BC153" s="44" t="s">
        <v>0</v>
      </c>
      <c r="BD153" s="43" t="str">
        <f>$A$7</f>
        <v>T€</v>
      </c>
      <c r="BE153" s="44" t="s">
        <v>0</v>
      </c>
      <c r="BF153" s="43" t="str">
        <f>$A$7</f>
        <v>T€</v>
      </c>
      <c r="BG153" s="44" t="s">
        <v>0</v>
      </c>
      <c r="BH153" s="43" t="str">
        <f>$A$7</f>
        <v>T€</v>
      </c>
      <c r="BI153" s="44" t="s">
        <v>0</v>
      </c>
      <c r="BJ153" s="43" t="str">
        <f>$A$7</f>
        <v>T€</v>
      </c>
      <c r="BK153" s="44" t="s">
        <v>0</v>
      </c>
      <c r="BL153" s="249"/>
      <c r="BM153" s="16"/>
      <c r="BN153" s="18"/>
      <c r="BO153" s="19"/>
      <c r="BP153" s="18"/>
      <c r="BQ153" s="24"/>
      <c r="BR153" s="282"/>
      <c r="BS153" s="117" t="str">
        <f>BS7</f>
        <v>T€</v>
      </c>
      <c r="BT153" s="117" t="str">
        <f>BS7</f>
        <v>T€</v>
      </c>
      <c r="BU153" s="43" t="str">
        <f>$A$7</f>
        <v>T€</v>
      </c>
      <c r="BV153" s="44" t="s">
        <v>0</v>
      </c>
      <c r="BW153" s="45" t="str">
        <f>$A$7</f>
        <v>T€</v>
      </c>
      <c r="BX153" s="44" t="s">
        <v>0</v>
      </c>
      <c r="BY153" s="43" t="str">
        <f>$A$7</f>
        <v>T€</v>
      </c>
      <c r="BZ153" s="44" t="s">
        <v>0</v>
      </c>
      <c r="CA153" s="43" t="str">
        <f>$A$7</f>
        <v>T€</v>
      </c>
      <c r="CB153" s="44" t="s">
        <v>0</v>
      </c>
      <c r="CC153" s="43" t="str">
        <f>$A$7</f>
        <v>T€</v>
      </c>
      <c r="CD153" s="44" t="s">
        <v>0</v>
      </c>
      <c r="CE153" s="43" t="str">
        <f>$A$7</f>
        <v>T€</v>
      </c>
      <c r="CF153" s="44" t="s">
        <v>0</v>
      </c>
      <c r="CG153" s="43" t="str">
        <f>$A$7</f>
        <v>T€</v>
      </c>
      <c r="CH153" s="44" t="s">
        <v>0</v>
      </c>
      <c r="CI153" s="43" t="str">
        <f>$A$7</f>
        <v>T€</v>
      </c>
      <c r="CJ153" s="44" t="s">
        <v>0</v>
      </c>
      <c r="CK153" s="43" t="str">
        <f>$A$7</f>
        <v>T€</v>
      </c>
      <c r="CL153" s="44" t="s">
        <v>0</v>
      </c>
      <c r="CM153" s="43" t="str">
        <f>$A$7</f>
        <v>T€</v>
      </c>
      <c r="CN153" s="44" t="s">
        <v>0</v>
      </c>
      <c r="CO153" s="43" t="str">
        <f>$A$7</f>
        <v>T€</v>
      </c>
      <c r="CP153" s="44" t="s">
        <v>0</v>
      </c>
      <c r="CQ153" s="43" t="str">
        <f>$A$7</f>
        <v>T€</v>
      </c>
      <c r="CR153" s="44" t="s">
        <v>0</v>
      </c>
      <c r="CS153" s="43" t="str">
        <f>$A$7</f>
        <v>T€</v>
      </c>
      <c r="CT153" s="44" t="s">
        <v>0</v>
      </c>
      <c r="CU153" s="249"/>
      <c r="CV153" s="16"/>
      <c r="CW153" s="18"/>
      <c r="CX153" s="19"/>
      <c r="CY153" s="18"/>
      <c r="CZ153" s="24"/>
      <c r="DA153" s="282"/>
      <c r="DB153" s="117" t="str">
        <f>DB7</f>
        <v>T€</v>
      </c>
      <c r="DC153" s="117" t="str">
        <f>DB7</f>
        <v>T€</v>
      </c>
      <c r="DD153" s="43" t="str">
        <f>$A$7</f>
        <v>T€</v>
      </c>
      <c r="DE153" s="44" t="s">
        <v>0</v>
      </c>
      <c r="DF153" s="45" t="str">
        <f>$A$7</f>
        <v>T€</v>
      </c>
      <c r="DG153" s="44" t="s">
        <v>0</v>
      </c>
      <c r="DH153" s="43" t="str">
        <f>$A$7</f>
        <v>T€</v>
      </c>
      <c r="DI153" s="44" t="s">
        <v>0</v>
      </c>
      <c r="DJ153" s="43" t="str">
        <f>$A$7</f>
        <v>T€</v>
      </c>
      <c r="DK153" s="44" t="s">
        <v>0</v>
      </c>
      <c r="DL153" s="43" t="str">
        <f>$A$7</f>
        <v>T€</v>
      </c>
      <c r="DM153" s="44" t="s">
        <v>0</v>
      </c>
      <c r="DN153" s="43" t="str">
        <f>$A$7</f>
        <v>T€</v>
      </c>
      <c r="DO153" s="44" t="s">
        <v>0</v>
      </c>
      <c r="DP153" s="43" t="str">
        <f>$A$7</f>
        <v>T€</v>
      </c>
      <c r="DQ153" s="44" t="s">
        <v>0</v>
      </c>
      <c r="DR153" s="43" t="str">
        <f>$A$7</f>
        <v>T€</v>
      </c>
      <c r="DS153" s="44" t="s">
        <v>0</v>
      </c>
      <c r="DT153" s="43" t="str">
        <f>$A$7</f>
        <v>T€</v>
      </c>
      <c r="DU153" s="44" t="s">
        <v>0</v>
      </c>
      <c r="DV153" s="43" t="str">
        <f>$A$7</f>
        <v>T€</v>
      </c>
      <c r="DW153" s="44" t="s">
        <v>0</v>
      </c>
      <c r="DX153" s="43" t="str">
        <f>$A$7</f>
        <v>T€</v>
      </c>
      <c r="DY153" s="44" t="s">
        <v>0</v>
      </c>
      <c r="DZ153" s="43" t="str">
        <f>$A$7</f>
        <v>T€</v>
      </c>
      <c r="EA153" s="44" t="s">
        <v>0</v>
      </c>
      <c r="EB153" s="43" t="str">
        <f>$A$7</f>
        <v>T€</v>
      </c>
      <c r="EC153" s="44" t="s">
        <v>0</v>
      </c>
      <c r="ED153" s="249"/>
      <c r="EE153" s="16"/>
      <c r="EF153" s="18"/>
      <c r="EG153" s="19"/>
      <c r="EH153" s="18"/>
      <c r="EI153" s="24"/>
      <c r="EJ153" s="282"/>
      <c r="EK153" s="117" t="str">
        <f>EK7</f>
        <v>T€</v>
      </c>
      <c r="EL153" s="117" t="str">
        <f>EK7</f>
        <v>T€</v>
      </c>
      <c r="EM153" s="43" t="str">
        <f>$A$7</f>
        <v>T€</v>
      </c>
      <c r="EN153" s="44" t="s">
        <v>0</v>
      </c>
      <c r="EO153" s="45" t="str">
        <f>$A$7</f>
        <v>T€</v>
      </c>
      <c r="EP153" s="44" t="s">
        <v>0</v>
      </c>
      <c r="EQ153" s="43" t="str">
        <f>$A$7</f>
        <v>T€</v>
      </c>
      <c r="ER153" s="44" t="s">
        <v>0</v>
      </c>
      <c r="ES153" s="43" t="str">
        <f>$A$7</f>
        <v>T€</v>
      </c>
      <c r="ET153" s="44" t="s">
        <v>0</v>
      </c>
      <c r="EU153" s="43" t="str">
        <f>$A$7</f>
        <v>T€</v>
      </c>
      <c r="EV153" s="44" t="s">
        <v>0</v>
      </c>
      <c r="EW153" s="43" t="str">
        <f>$A$7</f>
        <v>T€</v>
      </c>
      <c r="EX153" s="44" t="s">
        <v>0</v>
      </c>
      <c r="EY153" s="43" t="str">
        <f>$A$7</f>
        <v>T€</v>
      </c>
      <c r="EZ153" s="44" t="s">
        <v>0</v>
      </c>
      <c r="FA153" s="43" t="str">
        <f>$A$7</f>
        <v>T€</v>
      </c>
      <c r="FB153" s="44" t="s">
        <v>0</v>
      </c>
      <c r="FC153" s="43" t="str">
        <f>$A$7</f>
        <v>T€</v>
      </c>
      <c r="FD153" s="44" t="s">
        <v>0</v>
      </c>
      <c r="FE153" s="43" t="str">
        <f>$A$7</f>
        <v>T€</v>
      </c>
      <c r="FF153" s="44" t="s">
        <v>0</v>
      </c>
      <c r="FG153" s="43" t="str">
        <f>$A$7</f>
        <v>T€</v>
      </c>
      <c r="FH153" s="44" t="s">
        <v>0</v>
      </c>
      <c r="FI153" s="43" t="str">
        <f>$A$7</f>
        <v>T€</v>
      </c>
      <c r="FJ153" s="44" t="s">
        <v>0</v>
      </c>
      <c r="FK153" s="43" t="str">
        <f>$A$7</f>
        <v>T€</v>
      </c>
      <c r="FL153" s="44" t="s">
        <v>0</v>
      </c>
      <c r="FM153" s="249"/>
      <c r="FN153" s="16"/>
      <c r="FO153" s="18"/>
      <c r="FP153" s="19"/>
      <c r="FQ153" s="18"/>
      <c r="FR153" s="24"/>
      <c r="FS153" s="282"/>
    </row>
    <row r="154" spans="1:175" s="28" customFormat="1" collapsed="1" x14ac:dyDescent="0.2">
      <c r="A154" s="56" t="s">
        <v>24</v>
      </c>
      <c r="B154" s="56" t="s">
        <v>319</v>
      </c>
      <c r="C154" s="58">
        <f>SUM(C155:C159)</f>
        <v>0</v>
      </c>
      <c r="D154" s="52">
        <f>IF(C154=0,0,C154/C$203*100)</f>
        <v>0</v>
      </c>
      <c r="E154" s="58">
        <f>SUM(E155:E160)</f>
        <v>0</v>
      </c>
      <c r="F154" s="52">
        <f>IF(E154=0,0,E154/E$203*100)</f>
        <v>0</v>
      </c>
      <c r="G154" s="58">
        <f>SUM(G155:G160)</f>
        <v>0</v>
      </c>
      <c r="H154" s="52">
        <f>IF(G154=0,0,G154/G$203*100)</f>
        <v>0</v>
      </c>
      <c r="I154" s="58">
        <f>SUM(I155:I160)</f>
        <v>0</v>
      </c>
      <c r="J154" s="52">
        <f>IF(I154=0,0,I154/I$203*100)</f>
        <v>0</v>
      </c>
      <c r="K154" s="58">
        <f>SUM(K155:K160)</f>
        <v>0</v>
      </c>
      <c r="L154" s="52">
        <f>IF(K154=0,0,K154/K$203*100)</f>
        <v>0</v>
      </c>
      <c r="M154" s="58">
        <f>SUM(M155:M160)</f>
        <v>0</v>
      </c>
      <c r="N154" s="52">
        <f>IF(M154=0,0,M154/M$203*100)</f>
        <v>0</v>
      </c>
      <c r="O154" s="58">
        <f>SUM(O155:O160)</f>
        <v>0</v>
      </c>
      <c r="P154" s="52">
        <f>IF(O154=0,0,O154/O$203*100)</f>
        <v>0</v>
      </c>
      <c r="Q154" s="58">
        <f>SUM(Q155:Q160)</f>
        <v>0</v>
      </c>
      <c r="R154" s="52">
        <f>IF(Q154=0,0,Q154/Q$203*100)</f>
        <v>0</v>
      </c>
      <c r="S154" s="58">
        <f>SUM(S155:S160)</f>
        <v>0</v>
      </c>
      <c r="T154" s="52">
        <f>IF(S154=0,0,S154/S$203*100)</f>
        <v>0</v>
      </c>
      <c r="U154" s="58">
        <f>SUM(U155:U160)</f>
        <v>0</v>
      </c>
      <c r="V154" s="52">
        <f>IF(U154=0,0,U154/U$203*100)</f>
        <v>0</v>
      </c>
      <c r="W154" s="58">
        <f>SUM(W155:W160)</f>
        <v>0</v>
      </c>
      <c r="X154" s="52">
        <f>IF(W154=0,0,W154/W$203*100)</f>
        <v>0</v>
      </c>
      <c r="Y154" s="58">
        <f>SUM(Y155:Y160)</f>
        <v>0</v>
      </c>
      <c r="Z154" s="52">
        <f>IF(Y154=0,0,Y154/Y$203*100)</f>
        <v>0</v>
      </c>
      <c r="AA154" s="58">
        <f t="shared" ref="AA154:AA159" si="1770">Y154</f>
        <v>0</v>
      </c>
      <c r="AB154" s="52">
        <f>IF(AA154=0,0,AA154/AA$203*100)</f>
        <v>0</v>
      </c>
      <c r="AC154" s="251"/>
      <c r="AD154" s="6"/>
      <c r="AE154" s="14"/>
      <c r="AF154" s="6"/>
      <c r="AG154" s="14"/>
      <c r="AH154" s="22"/>
      <c r="AI154" s="282"/>
      <c r="AJ154" s="56" t="s">
        <v>24</v>
      </c>
      <c r="AK154" s="56" t="s">
        <v>319</v>
      </c>
      <c r="AL154" s="58">
        <f>SUM(AL155:AL159)</f>
        <v>0</v>
      </c>
      <c r="AM154" s="52">
        <f>IF(AL154=0,0,AL154/AL$203*100)</f>
        <v>0</v>
      </c>
      <c r="AN154" s="58">
        <f>SUM(AN155:AN160)</f>
        <v>0</v>
      </c>
      <c r="AO154" s="52">
        <f>IF(AN154=0,0,AN154/AN$203*100)</f>
        <v>0</v>
      </c>
      <c r="AP154" s="58">
        <f>SUM(AP155:AP160)</f>
        <v>0</v>
      </c>
      <c r="AQ154" s="52">
        <f>IF(AP154=0,0,AP154/AP$203*100)</f>
        <v>0</v>
      </c>
      <c r="AR154" s="58">
        <f>SUM(AR155:AR160)</f>
        <v>0</v>
      </c>
      <c r="AS154" s="52">
        <f>IF(AR154=0,0,AR154/AR$203*100)</f>
        <v>0</v>
      </c>
      <c r="AT154" s="58">
        <f>SUM(AT155:AT160)</f>
        <v>0</v>
      </c>
      <c r="AU154" s="52">
        <f>IF(AT154=0,0,AT154/AT$203*100)</f>
        <v>0</v>
      </c>
      <c r="AV154" s="58">
        <f>SUM(AV155:AV160)</f>
        <v>0</v>
      </c>
      <c r="AW154" s="52">
        <f>IF(AV154=0,0,AV154/AV$203*100)</f>
        <v>0</v>
      </c>
      <c r="AX154" s="58">
        <f>SUM(AX155:AX160)</f>
        <v>0</v>
      </c>
      <c r="AY154" s="52">
        <f>IF(AX154=0,0,AX154/AX$203*100)</f>
        <v>0</v>
      </c>
      <c r="AZ154" s="58">
        <f>SUM(AZ155:AZ160)</f>
        <v>0</v>
      </c>
      <c r="BA154" s="52">
        <f>IF(AZ154=0,0,AZ154/AZ$203*100)</f>
        <v>0</v>
      </c>
      <c r="BB154" s="58">
        <f>SUM(BB155:BB160)</f>
        <v>0</v>
      </c>
      <c r="BC154" s="52">
        <f>IF(BB154=0,0,BB154/BB$203*100)</f>
        <v>0</v>
      </c>
      <c r="BD154" s="58">
        <f>SUM(BD155:BD160)</f>
        <v>0</v>
      </c>
      <c r="BE154" s="52">
        <f>IF(BD154=0,0,BD154/BD$203*100)</f>
        <v>0</v>
      </c>
      <c r="BF154" s="58">
        <f>SUM(BF155:BF160)</f>
        <v>0</v>
      </c>
      <c r="BG154" s="52">
        <f>IF(BF154=0,0,BF154/BF$203*100)</f>
        <v>0</v>
      </c>
      <c r="BH154" s="58">
        <f>SUM(BH155:BH160)</f>
        <v>0</v>
      </c>
      <c r="BI154" s="52">
        <f>IF(BH154=0,0,BH154/BH$203*100)</f>
        <v>0</v>
      </c>
      <c r="BJ154" s="58">
        <f t="shared" ref="BJ154:BJ159" si="1771">BH154</f>
        <v>0</v>
      </c>
      <c r="BK154" s="52">
        <f>IF(BJ154=0,0,BJ154/BJ$203*100)</f>
        <v>0</v>
      </c>
      <c r="BL154" s="251"/>
      <c r="BM154" s="6"/>
      <c r="BN154" s="14"/>
      <c r="BO154" s="6"/>
      <c r="BP154" s="14"/>
      <c r="BQ154" s="22"/>
      <c r="BR154" s="282"/>
      <c r="BS154" s="56" t="s">
        <v>24</v>
      </c>
      <c r="BT154" s="56" t="s">
        <v>319</v>
      </c>
      <c r="BU154" s="58">
        <f>SUM(BU155:BU159)</f>
        <v>0</v>
      </c>
      <c r="BV154" s="52">
        <f>IF(BU154=0,0,BU154/BU$203*100)</f>
        <v>0</v>
      </c>
      <c r="BW154" s="58">
        <f>SUM(BW155:BW160)</f>
        <v>0</v>
      </c>
      <c r="BX154" s="52">
        <f>IF(BW154=0,0,BW154/BW$203*100)</f>
        <v>0</v>
      </c>
      <c r="BY154" s="58">
        <f>SUM(BY155:BY160)</f>
        <v>0</v>
      </c>
      <c r="BZ154" s="52">
        <f>IF(BY154=0,0,BY154/BY$203*100)</f>
        <v>0</v>
      </c>
      <c r="CA154" s="58">
        <f>SUM(CA155:CA160)</f>
        <v>0</v>
      </c>
      <c r="CB154" s="52">
        <f>IF(CA154=0,0,CA154/CA$203*100)</f>
        <v>0</v>
      </c>
      <c r="CC154" s="58">
        <f>SUM(CC155:CC160)</f>
        <v>0</v>
      </c>
      <c r="CD154" s="52">
        <f>IF(CC154=0,0,CC154/CC$203*100)</f>
        <v>0</v>
      </c>
      <c r="CE154" s="58">
        <f>SUM(CE155:CE160)</f>
        <v>0</v>
      </c>
      <c r="CF154" s="52">
        <f>IF(CE154=0,0,CE154/CE$203*100)</f>
        <v>0</v>
      </c>
      <c r="CG154" s="58">
        <f>SUM(CG155:CG160)</f>
        <v>0</v>
      </c>
      <c r="CH154" s="52">
        <f>IF(CG154=0,0,CG154/CG$203*100)</f>
        <v>0</v>
      </c>
      <c r="CI154" s="58">
        <f>SUM(CI155:CI160)</f>
        <v>0</v>
      </c>
      <c r="CJ154" s="52">
        <f>IF(CI154=0,0,CI154/CI$203*100)</f>
        <v>0</v>
      </c>
      <c r="CK154" s="58">
        <f>SUM(CK155:CK160)</f>
        <v>0</v>
      </c>
      <c r="CL154" s="52">
        <f>IF(CK154=0,0,CK154/CK$203*100)</f>
        <v>0</v>
      </c>
      <c r="CM154" s="58">
        <f>SUM(CM155:CM160)</f>
        <v>0</v>
      </c>
      <c r="CN154" s="52">
        <f>IF(CM154=0,0,CM154/CM$203*100)</f>
        <v>0</v>
      </c>
      <c r="CO154" s="58">
        <f>SUM(CO155:CO160)</f>
        <v>0</v>
      </c>
      <c r="CP154" s="52">
        <f>IF(CO154=0,0,CO154/CO$203*100)</f>
        <v>0</v>
      </c>
      <c r="CQ154" s="58">
        <f>SUM(CQ155:CQ160)</f>
        <v>0</v>
      </c>
      <c r="CR154" s="52">
        <f>IF(CQ154=0,0,CQ154/CQ$203*100)</f>
        <v>0</v>
      </c>
      <c r="CS154" s="58">
        <f t="shared" ref="CS154:CS159" si="1772">CQ154</f>
        <v>0</v>
      </c>
      <c r="CT154" s="52">
        <f>IF(CS154=0,0,CS154/CS$203*100)</f>
        <v>0</v>
      </c>
      <c r="CU154" s="251"/>
      <c r="CV154" s="6"/>
      <c r="CW154" s="14"/>
      <c r="CX154" s="6"/>
      <c r="CY154" s="14"/>
      <c r="CZ154" s="22"/>
      <c r="DA154" s="282"/>
      <c r="DB154" s="56" t="s">
        <v>24</v>
      </c>
      <c r="DC154" s="56" t="s">
        <v>319</v>
      </c>
      <c r="DD154" s="58">
        <f>SUM(DD155:DD159)</f>
        <v>0</v>
      </c>
      <c r="DE154" s="52">
        <f>IF(DD154=0,0,DD154/DD$203*100)</f>
        <v>0</v>
      </c>
      <c r="DF154" s="58">
        <f>SUM(DF155:DF160)</f>
        <v>0</v>
      </c>
      <c r="DG154" s="52">
        <f>IF(DF154=0,0,DF154/DF$203*100)</f>
        <v>0</v>
      </c>
      <c r="DH154" s="58">
        <f>SUM(DH155:DH160)</f>
        <v>0</v>
      </c>
      <c r="DI154" s="52">
        <f>IF(DH154=0,0,DH154/DH$203*100)</f>
        <v>0</v>
      </c>
      <c r="DJ154" s="58">
        <f>SUM(DJ155:DJ160)</f>
        <v>0</v>
      </c>
      <c r="DK154" s="52">
        <f>IF(DJ154=0,0,DJ154/DJ$203*100)</f>
        <v>0</v>
      </c>
      <c r="DL154" s="58">
        <f>SUM(DL155:DL160)</f>
        <v>0</v>
      </c>
      <c r="DM154" s="52">
        <f>IF(DL154=0,0,DL154/DL$203*100)</f>
        <v>0</v>
      </c>
      <c r="DN154" s="58">
        <f>SUM(DN155:DN160)</f>
        <v>0</v>
      </c>
      <c r="DO154" s="52">
        <f>IF(DN154=0,0,DN154/DN$203*100)</f>
        <v>0</v>
      </c>
      <c r="DP154" s="58">
        <f>SUM(DP155:DP160)</f>
        <v>0</v>
      </c>
      <c r="DQ154" s="52">
        <f>IF(DP154=0,0,DP154/DP$203*100)</f>
        <v>0</v>
      </c>
      <c r="DR154" s="58">
        <f>SUM(DR155:DR160)</f>
        <v>0</v>
      </c>
      <c r="DS154" s="52">
        <f>IF(DR154=0,0,DR154/DR$203*100)</f>
        <v>0</v>
      </c>
      <c r="DT154" s="58">
        <f>SUM(DT155:DT160)</f>
        <v>0</v>
      </c>
      <c r="DU154" s="52">
        <f>IF(DT154=0,0,DT154/DT$203*100)</f>
        <v>0</v>
      </c>
      <c r="DV154" s="58">
        <f>SUM(DV155:DV160)</f>
        <v>0</v>
      </c>
      <c r="DW154" s="52">
        <f>IF(DV154=0,0,DV154/DV$203*100)</f>
        <v>0</v>
      </c>
      <c r="DX154" s="58">
        <f>SUM(DX155:DX160)</f>
        <v>0</v>
      </c>
      <c r="DY154" s="52">
        <f>IF(DX154=0,0,DX154/DX$203*100)</f>
        <v>0</v>
      </c>
      <c r="DZ154" s="58">
        <f>SUM(DZ155:DZ160)</f>
        <v>0</v>
      </c>
      <c r="EA154" s="52">
        <f>IF(DZ154=0,0,DZ154/DZ$203*100)</f>
        <v>0</v>
      </c>
      <c r="EB154" s="58">
        <f t="shared" ref="EB154:EB159" si="1773">DZ154</f>
        <v>0</v>
      </c>
      <c r="EC154" s="52">
        <f>IF(EB154=0,0,EB154/EB$203*100)</f>
        <v>0</v>
      </c>
      <c r="ED154" s="251"/>
      <c r="EE154" s="6"/>
      <c r="EF154" s="14"/>
      <c r="EG154" s="6"/>
      <c r="EH154" s="14"/>
      <c r="EI154" s="22"/>
      <c r="EJ154" s="282"/>
      <c r="EK154" s="56" t="s">
        <v>24</v>
      </c>
      <c r="EL154" s="56" t="s">
        <v>319</v>
      </c>
      <c r="EM154" s="58">
        <f>SUM(EM155:EM159)</f>
        <v>0</v>
      </c>
      <c r="EN154" s="52">
        <f>IF(EM154=0,0,EM154/EM$203*100)</f>
        <v>0</v>
      </c>
      <c r="EO154" s="58">
        <f>SUM(EO155:EO160)</f>
        <v>0</v>
      </c>
      <c r="EP154" s="52">
        <f>IF(EO154=0,0,EO154/EO$203*100)</f>
        <v>0</v>
      </c>
      <c r="EQ154" s="58">
        <f>SUM(EQ155:EQ160)</f>
        <v>0</v>
      </c>
      <c r="ER154" s="52">
        <f>IF(EQ154=0,0,EQ154/EQ$203*100)</f>
        <v>0</v>
      </c>
      <c r="ES154" s="58">
        <f>SUM(ES155:ES160)</f>
        <v>0</v>
      </c>
      <c r="ET154" s="52">
        <f>IF(ES154=0,0,ES154/ES$203*100)</f>
        <v>0</v>
      </c>
      <c r="EU154" s="58">
        <f>SUM(EU155:EU160)</f>
        <v>0</v>
      </c>
      <c r="EV154" s="52">
        <f>IF(EU154=0,0,EU154/EU$203*100)</f>
        <v>0</v>
      </c>
      <c r="EW154" s="58">
        <f>SUM(EW155:EW160)</f>
        <v>0</v>
      </c>
      <c r="EX154" s="52">
        <f>IF(EW154=0,0,EW154/EW$203*100)</f>
        <v>0</v>
      </c>
      <c r="EY154" s="58">
        <f>SUM(EY155:EY160)</f>
        <v>0</v>
      </c>
      <c r="EZ154" s="52">
        <f>IF(EY154=0,0,EY154/EY$203*100)</f>
        <v>0</v>
      </c>
      <c r="FA154" s="58">
        <f>SUM(FA155:FA160)</f>
        <v>0</v>
      </c>
      <c r="FB154" s="52">
        <f>IF(FA154=0,0,FA154/FA$203*100)</f>
        <v>0</v>
      </c>
      <c r="FC154" s="58">
        <f>SUM(FC155:FC160)</f>
        <v>0</v>
      </c>
      <c r="FD154" s="52">
        <f>IF(FC154=0,0,FC154/FC$203*100)</f>
        <v>0</v>
      </c>
      <c r="FE154" s="58">
        <f>SUM(FE155:FE160)</f>
        <v>0</v>
      </c>
      <c r="FF154" s="52">
        <f>IF(FE154=0,0,FE154/FE$203*100)</f>
        <v>0</v>
      </c>
      <c r="FG154" s="58">
        <f>SUM(FG155:FG160)</f>
        <v>0</v>
      </c>
      <c r="FH154" s="52">
        <f>IF(FG154=0,0,FG154/FG$203*100)</f>
        <v>0</v>
      </c>
      <c r="FI154" s="58">
        <f>SUM(FI155:FI160)</f>
        <v>0</v>
      </c>
      <c r="FJ154" s="52">
        <f>IF(FI154=0,0,FI154/FI$203*100)</f>
        <v>0</v>
      </c>
      <c r="FK154" s="58">
        <f t="shared" ref="FK154:FK159" si="1774">FI154</f>
        <v>0</v>
      </c>
      <c r="FL154" s="52">
        <f>IF(FK154=0,0,FK154/FK$203*100)</f>
        <v>0</v>
      </c>
      <c r="FM154" s="251"/>
      <c r="FN154" s="6"/>
      <c r="FO154" s="14"/>
      <c r="FP154" s="6"/>
      <c r="FQ154" s="14"/>
      <c r="FR154" s="22"/>
      <c r="FS154" s="282"/>
    </row>
    <row r="155" spans="1:175" hidden="1" outlineLevel="1" x14ac:dyDescent="0.2">
      <c r="A155" s="384"/>
      <c r="B155" s="272"/>
      <c r="C155" s="60"/>
      <c r="D155" s="61">
        <f>IF(C155=0,0,C155/C$154*100)</f>
        <v>0</v>
      </c>
      <c r="E155" s="60"/>
      <c r="F155" s="61">
        <f t="shared" ref="F155" si="1775">IF(E155=0,0,E155/E$154*100)</f>
        <v>0</v>
      </c>
      <c r="G155" s="60"/>
      <c r="H155" s="61">
        <f t="shared" ref="H155" si="1776">IF(G155=0,0,G155/G$154*100)</f>
        <v>0</v>
      </c>
      <c r="I155" s="60"/>
      <c r="J155" s="61">
        <f t="shared" ref="J155" si="1777">IF(I155=0,0,I155/I$154*100)</f>
        <v>0</v>
      </c>
      <c r="K155" s="60"/>
      <c r="L155" s="61">
        <f t="shared" ref="L155" si="1778">IF(K155=0,0,K155/K$154*100)</f>
        <v>0</v>
      </c>
      <c r="M155" s="60"/>
      <c r="N155" s="61">
        <f t="shared" ref="N155" si="1779">IF(M155=0,0,M155/M$154*100)</f>
        <v>0</v>
      </c>
      <c r="O155" s="60"/>
      <c r="P155" s="61">
        <f t="shared" ref="P155" si="1780">IF(O155=0,0,O155/O$154*100)</f>
        <v>0</v>
      </c>
      <c r="Q155" s="60"/>
      <c r="R155" s="61">
        <f t="shared" ref="R155" si="1781">IF(Q155=0,0,Q155/Q$154*100)</f>
        <v>0</v>
      </c>
      <c r="S155" s="60"/>
      <c r="T155" s="61">
        <f t="shared" ref="T155" si="1782">IF(S155=0,0,S155/S$154*100)</f>
        <v>0</v>
      </c>
      <c r="U155" s="60"/>
      <c r="V155" s="61">
        <f t="shared" ref="V155" si="1783">IF(U155=0,0,U155/U$154*100)</f>
        <v>0</v>
      </c>
      <c r="W155" s="60"/>
      <c r="X155" s="61">
        <f t="shared" ref="X155" si="1784">IF(W155=0,0,W155/W$154*100)</f>
        <v>0</v>
      </c>
      <c r="Y155" s="60"/>
      <c r="Z155" s="61">
        <f t="shared" ref="Z155" si="1785">IF(Y155=0,0,Y155/Y$154*100)</f>
        <v>0</v>
      </c>
      <c r="AA155" s="60">
        <f t="shared" si="1770"/>
        <v>0</v>
      </c>
      <c r="AB155" s="61">
        <f>IF(AA155=0,0,AA155/AA$154*100)</f>
        <v>0</v>
      </c>
      <c r="AC155" s="252"/>
      <c r="AD155" s="8"/>
      <c r="AE155" s="4"/>
      <c r="AF155" s="7"/>
      <c r="AG155" s="4"/>
      <c r="AH155" s="21"/>
      <c r="AI155" s="282"/>
      <c r="AJ155" s="128">
        <f t="shared" ref="AJ155:AJ159" si="1786">$A155</f>
        <v>0</v>
      </c>
      <c r="AK155" s="128">
        <f t="shared" ref="AK155:AK159" si="1787">$B155</f>
        <v>0</v>
      </c>
      <c r="AL155" s="60"/>
      <c r="AM155" s="61">
        <f>IF(AL155=0,0,AL155/AL$154*100)</f>
        <v>0</v>
      </c>
      <c r="AN155" s="60"/>
      <c r="AO155" s="61">
        <f>IF(AN155=0,0,AN155/AN$154*100)</f>
        <v>0</v>
      </c>
      <c r="AP155" s="60"/>
      <c r="AQ155" s="61">
        <f>IF(AP155=0,0,AP155/AP$154*100)</f>
        <v>0</v>
      </c>
      <c r="AR155" s="60"/>
      <c r="AS155" s="61">
        <f>IF(AR155=0,0,AR155/AR$154*100)</f>
        <v>0</v>
      </c>
      <c r="AT155" s="60"/>
      <c r="AU155" s="61">
        <f>IF(AT155=0,0,AT155/AT$154*100)</f>
        <v>0</v>
      </c>
      <c r="AV155" s="60"/>
      <c r="AW155" s="61">
        <f>IF(AV155=0,0,AV155/AV$154*100)</f>
        <v>0</v>
      </c>
      <c r="AX155" s="60"/>
      <c r="AY155" s="61">
        <f>IF(AX155=0,0,AX155/AX$154*100)</f>
        <v>0</v>
      </c>
      <c r="AZ155" s="60"/>
      <c r="BA155" s="61">
        <f>IF(AZ155=0,0,AZ155/AZ$154*100)</f>
        <v>0</v>
      </c>
      <c r="BB155" s="60"/>
      <c r="BC155" s="61">
        <f>IF(BB155=0,0,BB155/BB$154*100)</f>
        <v>0</v>
      </c>
      <c r="BD155" s="60"/>
      <c r="BE155" s="61">
        <f>IF(BD155=0,0,BD155/BD$154*100)</f>
        <v>0</v>
      </c>
      <c r="BF155" s="60"/>
      <c r="BG155" s="61">
        <f>IF(BF155=0,0,BF155/BF$154*100)</f>
        <v>0</v>
      </c>
      <c r="BH155" s="60"/>
      <c r="BI155" s="61">
        <f>IF(BH155=0,0,BH155/BH$154*100)</f>
        <v>0</v>
      </c>
      <c r="BJ155" s="60">
        <f t="shared" si="1771"/>
        <v>0</v>
      </c>
      <c r="BK155" s="61">
        <f>IF(BJ155=0,0,BJ155/BJ$154*100)</f>
        <v>0</v>
      </c>
      <c r="BL155" s="252"/>
      <c r="BM155" s="8"/>
      <c r="BN155" s="4"/>
      <c r="BO155" s="7"/>
      <c r="BP155" s="4"/>
      <c r="BQ155" s="21"/>
      <c r="BR155" s="282"/>
      <c r="BS155" s="128">
        <f t="shared" ref="BS155:BS159" si="1788">$A155</f>
        <v>0</v>
      </c>
      <c r="BT155" s="128">
        <f t="shared" ref="BT155:BT159" si="1789">$B155</f>
        <v>0</v>
      </c>
      <c r="BU155" s="60"/>
      <c r="BV155" s="61">
        <f>IF(BU155=0,0,BU155/BU$154*100)</f>
        <v>0</v>
      </c>
      <c r="BW155" s="60"/>
      <c r="BX155" s="61">
        <f>IF(BW155=0,0,BW155/BW$154*100)</f>
        <v>0</v>
      </c>
      <c r="BY155" s="60"/>
      <c r="BZ155" s="61">
        <f>IF(BY155=0,0,BY155/BY$154*100)</f>
        <v>0</v>
      </c>
      <c r="CA155" s="60"/>
      <c r="CB155" s="61">
        <f>IF(CA155=0,0,CA155/CA$154*100)</f>
        <v>0</v>
      </c>
      <c r="CC155" s="60"/>
      <c r="CD155" s="61">
        <f>IF(CC155=0,0,CC155/CC$154*100)</f>
        <v>0</v>
      </c>
      <c r="CE155" s="60"/>
      <c r="CF155" s="61">
        <f>IF(CE155=0,0,CE155/CE$154*100)</f>
        <v>0</v>
      </c>
      <c r="CG155" s="60"/>
      <c r="CH155" s="61">
        <f>IF(CG155=0,0,CG155/CG$154*100)</f>
        <v>0</v>
      </c>
      <c r="CI155" s="60"/>
      <c r="CJ155" s="61">
        <f>IF(CI155=0,0,CI155/CI$154*100)</f>
        <v>0</v>
      </c>
      <c r="CK155" s="60"/>
      <c r="CL155" s="61">
        <f>IF(CK155=0,0,CK155/CK$154*100)</f>
        <v>0</v>
      </c>
      <c r="CM155" s="60"/>
      <c r="CN155" s="61">
        <f>IF(CM155=0,0,CM155/CM$154*100)</f>
        <v>0</v>
      </c>
      <c r="CO155" s="60"/>
      <c r="CP155" s="61">
        <f>IF(CO155=0,0,CO155/CO$154*100)</f>
        <v>0</v>
      </c>
      <c r="CQ155" s="60"/>
      <c r="CR155" s="61">
        <f>IF(CQ155=0,0,CQ155/CQ$154*100)</f>
        <v>0</v>
      </c>
      <c r="CS155" s="60">
        <f t="shared" si="1772"/>
        <v>0</v>
      </c>
      <c r="CT155" s="61">
        <f>IF(CS155=0,0,CS155/CS$154*100)</f>
        <v>0</v>
      </c>
      <c r="CU155" s="252"/>
      <c r="CV155" s="8"/>
      <c r="CW155" s="4"/>
      <c r="CX155" s="7"/>
      <c r="CY155" s="4"/>
      <c r="CZ155" s="21"/>
      <c r="DA155" s="282"/>
      <c r="DB155" s="128">
        <f t="shared" ref="DB155:DB159" si="1790">$A155</f>
        <v>0</v>
      </c>
      <c r="DC155" s="128">
        <f t="shared" ref="DC155:DC159" si="1791">$B155</f>
        <v>0</v>
      </c>
      <c r="DD155" s="60"/>
      <c r="DE155" s="61">
        <f>IF(DD155=0,0,DD155/DD$154*100)</f>
        <v>0</v>
      </c>
      <c r="DF155" s="60"/>
      <c r="DG155" s="61">
        <f>IF(DF155=0,0,DF155/DF$154*100)</f>
        <v>0</v>
      </c>
      <c r="DH155" s="60"/>
      <c r="DI155" s="61">
        <f>IF(DH155=0,0,DH155/DH$154*100)</f>
        <v>0</v>
      </c>
      <c r="DJ155" s="60"/>
      <c r="DK155" s="61">
        <f>IF(DJ155=0,0,DJ155/DJ$154*100)</f>
        <v>0</v>
      </c>
      <c r="DL155" s="60"/>
      <c r="DM155" s="61">
        <f>IF(DL155=0,0,DL155/DL$154*100)</f>
        <v>0</v>
      </c>
      <c r="DN155" s="60"/>
      <c r="DO155" s="61">
        <f>IF(DN155=0,0,DN155/DN$154*100)</f>
        <v>0</v>
      </c>
      <c r="DP155" s="60"/>
      <c r="DQ155" s="61">
        <f>IF(DP155=0,0,DP155/DP$154*100)</f>
        <v>0</v>
      </c>
      <c r="DR155" s="60"/>
      <c r="DS155" s="61">
        <f>IF(DR155=0,0,DR155/DR$154*100)</f>
        <v>0</v>
      </c>
      <c r="DT155" s="60"/>
      <c r="DU155" s="61">
        <f>IF(DT155=0,0,DT155/DT$154*100)</f>
        <v>0</v>
      </c>
      <c r="DV155" s="60"/>
      <c r="DW155" s="61">
        <f>IF(DV155=0,0,DV155/DV$154*100)</f>
        <v>0</v>
      </c>
      <c r="DX155" s="60"/>
      <c r="DY155" s="61">
        <f>IF(DX155=0,0,DX155/DX$154*100)</f>
        <v>0</v>
      </c>
      <c r="DZ155" s="60"/>
      <c r="EA155" s="61">
        <f>IF(DZ155=0,0,DZ155/DZ$154*100)</f>
        <v>0</v>
      </c>
      <c r="EB155" s="60">
        <f t="shared" si="1773"/>
        <v>0</v>
      </c>
      <c r="EC155" s="61">
        <f>IF(EB155=0,0,EB155/EB$154*100)</f>
        <v>0</v>
      </c>
      <c r="ED155" s="252"/>
      <c r="EE155" s="8"/>
      <c r="EF155" s="4"/>
      <c r="EG155" s="7"/>
      <c r="EH155" s="4"/>
      <c r="EI155" s="21"/>
      <c r="EJ155" s="282"/>
      <c r="EK155" s="128">
        <f t="shared" ref="EK155:EK159" si="1792">$A155</f>
        <v>0</v>
      </c>
      <c r="EL155" s="128">
        <f t="shared" ref="EL155:EL159" si="1793">$B155</f>
        <v>0</v>
      </c>
      <c r="EM155" s="60"/>
      <c r="EN155" s="61">
        <f>IF(EM155=0,0,EM155/EM$154*100)</f>
        <v>0</v>
      </c>
      <c r="EO155" s="60"/>
      <c r="EP155" s="61">
        <f>IF(EO155=0,0,EO155/EO$154*100)</f>
        <v>0</v>
      </c>
      <c r="EQ155" s="60"/>
      <c r="ER155" s="61">
        <f>IF(EQ155=0,0,EQ155/EQ$154*100)</f>
        <v>0</v>
      </c>
      <c r="ES155" s="60"/>
      <c r="ET155" s="61">
        <f>IF(ES155=0,0,ES155/ES$154*100)</f>
        <v>0</v>
      </c>
      <c r="EU155" s="60"/>
      <c r="EV155" s="61">
        <f>IF(EU155=0,0,EU155/EU$154*100)</f>
        <v>0</v>
      </c>
      <c r="EW155" s="60"/>
      <c r="EX155" s="61">
        <f>IF(EW155=0,0,EW155/EW$154*100)</f>
        <v>0</v>
      </c>
      <c r="EY155" s="60"/>
      <c r="EZ155" s="61">
        <f>IF(EY155=0,0,EY155/EY$154*100)</f>
        <v>0</v>
      </c>
      <c r="FA155" s="60"/>
      <c r="FB155" s="61">
        <f>IF(FA155=0,0,FA155/FA$154*100)</f>
        <v>0</v>
      </c>
      <c r="FC155" s="60"/>
      <c r="FD155" s="61">
        <f>IF(FC155=0,0,FC155/FC$154*100)</f>
        <v>0</v>
      </c>
      <c r="FE155" s="60"/>
      <c r="FF155" s="61">
        <f>IF(FE155=0,0,FE155/FE$154*100)</f>
        <v>0</v>
      </c>
      <c r="FG155" s="60"/>
      <c r="FH155" s="61">
        <f>IF(FG155=0,0,FG155/FG$154*100)</f>
        <v>0</v>
      </c>
      <c r="FI155" s="60"/>
      <c r="FJ155" s="61">
        <f>IF(FI155=0,0,FI155/FI$154*100)</f>
        <v>0</v>
      </c>
      <c r="FK155" s="60">
        <f t="shared" si="1774"/>
        <v>0</v>
      </c>
      <c r="FL155" s="61">
        <f>IF(FK155=0,0,FK155/FK$154*100)</f>
        <v>0</v>
      </c>
      <c r="FM155" s="252"/>
      <c r="FN155" s="8"/>
      <c r="FO155" s="4"/>
      <c r="FP155" s="7"/>
      <c r="FQ155" s="4"/>
      <c r="FR155" s="21"/>
      <c r="FS155" s="282"/>
    </row>
    <row r="156" spans="1:175" hidden="1" outlineLevel="1" x14ac:dyDescent="0.2">
      <c r="A156" s="384"/>
      <c r="B156" s="272"/>
      <c r="C156" s="60"/>
      <c r="D156" s="61">
        <f>IF(C156=0,0,C156/C$154*100)</f>
        <v>0</v>
      </c>
      <c r="E156" s="60"/>
      <c r="F156" s="61">
        <f>IF(E156=0,0,E156/E$154*100)</f>
        <v>0</v>
      </c>
      <c r="G156" s="60"/>
      <c r="H156" s="61">
        <f>IF(G156=0,0,G156/G$154*100)</f>
        <v>0</v>
      </c>
      <c r="I156" s="60"/>
      <c r="J156" s="61">
        <f>IF(I156=0,0,I156/I$154*100)</f>
        <v>0</v>
      </c>
      <c r="K156" s="60"/>
      <c r="L156" s="61">
        <f>IF(K156=0,0,K156/K$154*100)</f>
        <v>0</v>
      </c>
      <c r="M156" s="60"/>
      <c r="N156" s="61">
        <f>IF(M156=0,0,M156/M$154*100)</f>
        <v>0</v>
      </c>
      <c r="O156" s="60"/>
      <c r="P156" s="61">
        <f>IF(O156=0,0,O156/O$154*100)</f>
        <v>0</v>
      </c>
      <c r="Q156" s="60"/>
      <c r="R156" s="61">
        <f>IF(Q156=0,0,Q156/Q$154*100)</f>
        <v>0</v>
      </c>
      <c r="S156" s="60"/>
      <c r="T156" s="61">
        <f>IF(S156=0,0,S156/S$154*100)</f>
        <v>0</v>
      </c>
      <c r="U156" s="60"/>
      <c r="V156" s="61">
        <f>IF(U156=0,0,U156/U$154*100)</f>
        <v>0</v>
      </c>
      <c r="W156" s="60"/>
      <c r="X156" s="61">
        <f>IF(W156=0,0,W156/W$154*100)</f>
        <v>0</v>
      </c>
      <c r="Y156" s="60"/>
      <c r="Z156" s="61">
        <f>IF(Y156=0,0,Y156/Y$154*100)</f>
        <v>0</v>
      </c>
      <c r="AA156" s="60">
        <f t="shared" si="1770"/>
        <v>0</v>
      </c>
      <c r="AB156" s="61">
        <f>IF(AA156=0,0,AA156/AA$154*100)</f>
        <v>0</v>
      </c>
      <c r="AC156" s="252"/>
      <c r="AD156" s="8"/>
      <c r="AE156" s="4"/>
      <c r="AF156" s="7"/>
      <c r="AG156" s="4"/>
      <c r="AH156" s="21"/>
      <c r="AI156" s="282"/>
      <c r="AJ156" s="128">
        <f t="shared" si="1786"/>
        <v>0</v>
      </c>
      <c r="AK156" s="128">
        <f t="shared" si="1787"/>
        <v>0</v>
      </c>
      <c r="AL156" s="60"/>
      <c r="AM156" s="61">
        <f>IF(AL156=0,0,AL156/AL$154*100)</f>
        <v>0</v>
      </c>
      <c r="AN156" s="60"/>
      <c r="AO156" s="61">
        <f>IF(AN156=0,0,AN156/AN$154*100)</f>
        <v>0</v>
      </c>
      <c r="AP156" s="60"/>
      <c r="AQ156" s="61">
        <f>IF(AP156=0,0,AP156/AP$154*100)</f>
        <v>0</v>
      </c>
      <c r="AR156" s="60"/>
      <c r="AS156" s="61">
        <f>IF(AR156=0,0,AR156/AR$154*100)</f>
        <v>0</v>
      </c>
      <c r="AT156" s="60"/>
      <c r="AU156" s="61">
        <f>IF(AT156=0,0,AT156/AT$154*100)</f>
        <v>0</v>
      </c>
      <c r="AV156" s="60"/>
      <c r="AW156" s="61">
        <f>IF(AV156=0,0,AV156/AV$154*100)</f>
        <v>0</v>
      </c>
      <c r="AX156" s="60"/>
      <c r="AY156" s="61">
        <f>IF(AX156=0,0,AX156/AX$154*100)</f>
        <v>0</v>
      </c>
      <c r="AZ156" s="60"/>
      <c r="BA156" s="61">
        <f>IF(AZ156=0,0,AZ156/AZ$154*100)</f>
        <v>0</v>
      </c>
      <c r="BB156" s="60"/>
      <c r="BC156" s="61">
        <f>IF(BB156=0,0,BB156/BB$154*100)</f>
        <v>0</v>
      </c>
      <c r="BD156" s="60"/>
      <c r="BE156" s="61">
        <f>IF(BD156=0,0,BD156/BD$154*100)</f>
        <v>0</v>
      </c>
      <c r="BF156" s="60"/>
      <c r="BG156" s="61">
        <f>IF(BF156=0,0,BF156/BF$154*100)</f>
        <v>0</v>
      </c>
      <c r="BH156" s="60"/>
      <c r="BI156" s="61">
        <f>IF(BH156=0,0,BH156/BH$154*100)</f>
        <v>0</v>
      </c>
      <c r="BJ156" s="60">
        <f t="shared" si="1771"/>
        <v>0</v>
      </c>
      <c r="BK156" s="61">
        <f>IF(BJ156=0,0,BJ156/BJ$154*100)</f>
        <v>0</v>
      </c>
      <c r="BL156" s="252"/>
      <c r="BM156" s="8"/>
      <c r="BN156" s="4"/>
      <c r="BO156" s="7"/>
      <c r="BP156" s="4"/>
      <c r="BQ156" s="21"/>
      <c r="BR156" s="282"/>
      <c r="BS156" s="128">
        <f t="shared" si="1788"/>
        <v>0</v>
      </c>
      <c r="BT156" s="128">
        <f t="shared" si="1789"/>
        <v>0</v>
      </c>
      <c r="BU156" s="60"/>
      <c r="BV156" s="61">
        <f>IF(BU156=0,0,BU156/BU$154*100)</f>
        <v>0</v>
      </c>
      <c r="BW156" s="60"/>
      <c r="BX156" s="61">
        <f>IF(BW156=0,0,BW156/BW$154*100)</f>
        <v>0</v>
      </c>
      <c r="BY156" s="60"/>
      <c r="BZ156" s="61">
        <f>IF(BY156=0,0,BY156/BY$154*100)</f>
        <v>0</v>
      </c>
      <c r="CA156" s="60"/>
      <c r="CB156" s="61">
        <f>IF(CA156=0,0,CA156/CA$154*100)</f>
        <v>0</v>
      </c>
      <c r="CC156" s="60"/>
      <c r="CD156" s="61">
        <f>IF(CC156=0,0,CC156/CC$154*100)</f>
        <v>0</v>
      </c>
      <c r="CE156" s="60"/>
      <c r="CF156" s="61">
        <f>IF(CE156=0,0,CE156/CE$154*100)</f>
        <v>0</v>
      </c>
      <c r="CG156" s="60"/>
      <c r="CH156" s="61">
        <f>IF(CG156=0,0,CG156/CG$154*100)</f>
        <v>0</v>
      </c>
      <c r="CI156" s="60"/>
      <c r="CJ156" s="61">
        <f>IF(CI156=0,0,CI156/CI$154*100)</f>
        <v>0</v>
      </c>
      <c r="CK156" s="60"/>
      <c r="CL156" s="61">
        <f>IF(CK156=0,0,CK156/CK$154*100)</f>
        <v>0</v>
      </c>
      <c r="CM156" s="60"/>
      <c r="CN156" s="61">
        <f>IF(CM156=0,0,CM156/CM$154*100)</f>
        <v>0</v>
      </c>
      <c r="CO156" s="60"/>
      <c r="CP156" s="61">
        <f>IF(CO156=0,0,CO156/CO$154*100)</f>
        <v>0</v>
      </c>
      <c r="CQ156" s="60"/>
      <c r="CR156" s="61">
        <f>IF(CQ156=0,0,CQ156/CQ$154*100)</f>
        <v>0</v>
      </c>
      <c r="CS156" s="60">
        <f t="shared" si="1772"/>
        <v>0</v>
      </c>
      <c r="CT156" s="61">
        <f>IF(CS156=0,0,CS156/CS$154*100)</f>
        <v>0</v>
      </c>
      <c r="CU156" s="252"/>
      <c r="CV156" s="8"/>
      <c r="CW156" s="4"/>
      <c r="CX156" s="7"/>
      <c r="CY156" s="4"/>
      <c r="CZ156" s="21"/>
      <c r="DA156" s="282"/>
      <c r="DB156" s="128">
        <f t="shared" si="1790"/>
        <v>0</v>
      </c>
      <c r="DC156" s="128">
        <f t="shared" si="1791"/>
        <v>0</v>
      </c>
      <c r="DD156" s="60"/>
      <c r="DE156" s="61">
        <f>IF(DD156=0,0,DD156/DD$154*100)</f>
        <v>0</v>
      </c>
      <c r="DF156" s="60"/>
      <c r="DG156" s="61">
        <f>IF(DF156=0,0,DF156/DF$154*100)</f>
        <v>0</v>
      </c>
      <c r="DH156" s="60"/>
      <c r="DI156" s="61">
        <f>IF(DH156=0,0,DH156/DH$154*100)</f>
        <v>0</v>
      </c>
      <c r="DJ156" s="60"/>
      <c r="DK156" s="61">
        <f>IF(DJ156=0,0,DJ156/DJ$154*100)</f>
        <v>0</v>
      </c>
      <c r="DL156" s="60"/>
      <c r="DM156" s="61">
        <f>IF(DL156=0,0,DL156/DL$154*100)</f>
        <v>0</v>
      </c>
      <c r="DN156" s="60"/>
      <c r="DO156" s="61">
        <f>IF(DN156=0,0,DN156/DN$154*100)</f>
        <v>0</v>
      </c>
      <c r="DP156" s="60"/>
      <c r="DQ156" s="61">
        <f>IF(DP156=0,0,DP156/DP$154*100)</f>
        <v>0</v>
      </c>
      <c r="DR156" s="60"/>
      <c r="DS156" s="61">
        <f>IF(DR156=0,0,DR156/DR$154*100)</f>
        <v>0</v>
      </c>
      <c r="DT156" s="60"/>
      <c r="DU156" s="61">
        <f>IF(DT156=0,0,DT156/DT$154*100)</f>
        <v>0</v>
      </c>
      <c r="DV156" s="60"/>
      <c r="DW156" s="61">
        <f>IF(DV156=0,0,DV156/DV$154*100)</f>
        <v>0</v>
      </c>
      <c r="DX156" s="60"/>
      <c r="DY156" s="61">
        <f>IF(DX156=0,0,DX156/DX$154*100)</f>
        <v>0</v>
      </c>
      <c r="DZ156" s="60"/>
      <c r="EA156" s="61">
        <f>IF(DZ156=0,0,DZ156/DZ$154*100)</f>
        <v>0</v>
      </c>
      <c r="EB156" s="60">
        <f t="shared" si="1773"/>
        <v>0</v>
      </c>
      <c r="EC156" s="61">
        <f>IF(EB156=0,0,EB156/EB$154*100)</f>
        <v>0</v>
      </c>
      <c r="ED156" s="252"/>
      <c r="EE156" s="8"/>
      <c r="EF156" s="4"/>
      <c r="EG156" s="7"/>
      <c r="EH156" s="4"/>
      <c r="EI156" s="21"/>
      <c r="EJ156" s="282"/>
      <c r="EK156" s="128">
        <f t="shared" si="1792"/>
        <v>0</v>
      </c>
      <c r="EL156" s="128">
        <f t="shared" si="1793"/>
        <v>0</v>
      </c>
      <c r="EM156" s="60"/>
      <c r="EN156" s="61">
        <f>IF(EM156=0,0,EM156/EM$154*100)</f>
        <v>0</v>
      </c>
      <c r="EO156" s="60"/>
      <c r="EP156" s="61">
        <f>IF(EO156=0,0,EO156/EO$154*100)</f>
        <v>0</v>
      </c>
      <c r="EQ156" s="60"/>
      <c r="ER156" s="61">
        <f>IF(EQ156=0,0,EQ156/EQ$154*100)</f>
        <v>0</v>
      </c>
      <c r="ES156" s="60"/>
      <c r="ET156" s="61">
        <f>IF(ES156=0,0,ES156/ES$154*100)</f>
        <v>0</v>
      </c>
      <c r="EU156" s="60"/>
      <c r="EV156" s="61">
        <f>IF(EU156=0,0,EU156/EU$154*100)</f>
        <v>0</v>
      </c>
      <c r="EW156" s="60"/>
      <c r="EX156" s="61">
        <f>IF(EW156=0,0,EW156/EW$154*100)</f>
        <v>0</v>
      </c>
      <c r="EY156" s="60"/>
      <c r="EZ156" s="61">
        <f>IF(EY156=0,0,EY156/EY$154*100)</f>
        <v>0</v>
      </c>
      <c r="FA156" s="60"/>
      <c r="FB156" s="61">
        <f>IF(FA156=0,0,FA156/FA$154*100)</f>
        <v>0</v>
      </c>
      <c r="FC156" s="60"/>
      <c r="FD156" s="61">
        <f>IF(FC156=0,0,FC156/FC$154*100)</f>
        <v>0</v>
      </c>
      <c r="FE156" s="60"/>
      <c r="FF156" s="61">
        <f>IF(FE156=0,0,FE156/FE$154*100)</f>
        <v>0</v>
      </c>
      <c r="FG156" s="60"/>
      <c r="FH156" s="61">
        <f>IF(FG156=0,0,FG156/FG$154*100)</f>
        <v>0</v>
      </c>
      <c r="FI156" s="60"/>
      <c r="FJ156" s="61">
        <f>IF(FI156=0,0,FI156/FI$154*100)</f>
        <v>0</v>
      </c>
      <c r="FK156" s="60">
        <f t="shared" si="1774"/>
        <v>0</v>
      </c>
      <c r="FL156" s="61">
        <f>IF(FK156=0,0,FK156/FK$154*100)</f>
        <v>0</v>
      </c>
      <c r="FM156" s="252"/>
      <c r="FN156" s="8"/>
      <c r="FO156" s="4"/>
      <c r="FP156" s="7"/>
      <c r="FQ156" s="4"/>
      <c r="FR156" s="21"/>
      <c r="FS156" s="282"/>
    </row>
    <row r="157" spans="1:175" hidden="1" outlineLevel="1" x14ac:dyDescent="0.2">
      <c r="A157" s="384"/>
      <c r="B157" s="272"/>
      <c r="C157" s="60"/>
      <c r="D157" s="61">
        <f>IF(C157=0,0,C157/C$154*100)</f>
        <v>0</v>
      </c>
      <c r="E157" s="60"/>
      <c r="F157" s="61">
        <f t="shared" ref="F157:T159" si="1794">IF(E157=0,0,E157/E$154*100)</f>
        <v>0</v>
      </c>
      <c r="G157" s="60"/>
      <c r="H157" s="61">
        <f t="shared" si="1794"/>
        <v>0</v>
      </c>
      <c r="I157" s="60"/>
      <c r="J157" s="61">
        <f t="shared" si="1794"/>
        <v>0</v>
      </c>
      <c r="K157" s="60"/>
      <c r="L157" s="61">
        <f t="shared" si="1794"/>
        <v>0</v>
      </c>
      <c r="M157" s="60"/>
      <c r="N157" s="61">
        <f t="shared" si="1794"/>
        <v>0</v>
      </c>
      <c r="O157" s="60"/>
      <c r="P157" s="61">
        <f t="shared" si="1794"/>
        <v>0</v>
      </c>
      <c r="Q157" s="60"/>
      <c r="R157" s="61">
        <f t="shared" si="1794"/>
        <v>0</v>
      </c>
      <c r="S157" s="60"/>
      <c r="T157" s="61">
        <f t="shared" si="1794"/>
        <v>0</v>
      </c>
      <c r="U157" s="60"/>
      <c r="V157" s="61">
        <f t="shared" ref="V157:Z159" si="1795">IF(U157=0,0,U157/U$154*100)</f>
        <v>0</v>
      </c>
      <c r="W157" s="60"/>
      <c r="X157" s="61">
        <f t="shared" si="1795"/>
        <v>0</v>
      </c>
      <c r="Y157" s="60"/>
      <c r="Z157" s="61">
        <f t="shared" si="1795"/>
        <v>0</v>
      </c>
      <c r="AA157" s="60">
        <f t="shared" si="1770"/>
        <v>0</v>
      </c>
      <c r="AB157" s="61">
        <f>IF(AA157=0,0,AA157/AA$154*100)</f>
        <v>0</v>
      </c>
      <c r="AC157" s="252"/>
      <c r="AD157" s="8"/>
      <c r="AE157" s="4"/>
      <c r="AF157" s="7"/>
      <c r="AG157" s="4"/>
      <c r="AH157" s="21"/>
      <c r="AI157" s="282"/>
      <c r="AJ157" s="128">
        <f t="shared" si="1786"/>
        <v>0</v>
      </c>
      <c r="AK157" s="128">
        <f t="shared" si="1787"/>
        <v>0</v>
      </c>
      <c r="AL157" s="60"/>
      <c r="AM157" s="61">
        <f>IF(AL157=0,0,AL157/AL$154*100)</f>
        <v>0</v>
      </c>
      <c r="AN157" s="60"/>
      <c r="AO157" s="61">
        <f t="shared" ref="AO157:AO159" si="1796">IF(AN157=0,0,AN157/AN$154*100)</f>
        <v>0</v>
      </c>
      <c r="AP157" s="60"/>
      <c r="AQ157" s="61">
        <f t="shared" ref="AQ157:AQ159" si="1797">IF(AP157=0,0,AP157/AP$154*100)</f>
        <v>0</v>
      </c>
      <c r="AR157" s="60"/>
      <c r="AS157" s="61">
        <f t="shared" ref="AS157:AS159" si="1798">IF(AR157=0,0,AR157/AR$154*100)</f>
        <v>0</v>
      </c>
      <c r="AT157" s="60"/>
      <c r="AU157" s="61">
        <f t="shared" ref="AU157:AU159" si="1799">IF(AT157=0,0,AT157/AT$154*100)</f>
        <v>0</v>
      </c>
      <c r="AV157" s="60"/>
      <c r="AW157" s="61">
        <f t="shared" ref="AW157:AW159" si="1800">IF(AV157=0,0,AV157/AV$154*100)</f>
        <v>0</v>
      </c>
      <c r="AX157" s="60"/>
      <c r="AY157" s="61">
        <f t="shared" ref="AY157:AY159" si="1801">IF(AX157=0,0,AX157/AX$154*100)</f>
        <v>0</v>
      </c>
      <c r="AZ157" s="60"/>
      <c r="BA157" s="61">
        <f t="shared" ref="BA157:BA159" si="1802">IF(AZ157=0,0,AZ157/AZ$154*100)</f>
        <v>0</v>
      </c>
      <c r="BB157" s="60"/>
      <c r="BC157" s="61">
        <f t="shared" ref="BC157:BC159" si="1803">IF(BB157=0,0,BB157/BB$154*100)</f>
        <v>0</v>
      </c>
      <c r="BD157" s="60"/>
      <c r="BE157" s="61">
        <f t="shared" ref="BE157:BE159" si="1804">IF(BD157=0,0,BD157/BD$154*100)</f>
        <v>0</v>
      </c>
      <c r="BF157" s="60"/>
      <c r="BG157" s="61">
        <f t="shared" ref="BG157:BG159" si="1805">IF(BF157=0,0,BF157/BF$154*100)</f>
        <v>0</v>
      </c>
      <c r="BH157" s="60"/>
      <c r="BI157" s="61">
        <f t="shared" ref="BI157:BI159" si="1806">IF(BH157=0,0,BH157/BH$154*100)</f>
        <v>0</v>
      </c>
      <c r="BJ157" s="60">
        <f t="shared" si="1771"/>
        <v>0</v>
      </c>
      <c r="BK157" s="61">
        <f>IF(BJ157=0,0,BJ157/BJ$154*100)</f>
        <v>0</v>
      </c>
      <c r="BL157" s="252"/>
      <c r="BM157" s="8"/>
      <c r="BN157" s="4"/>
      <c r="BO157" s="7"/>
      <c r="BP157" s="4"/>
      <c r="BQ157" s="21"/>
      <c r="BR157" s="282"/>
      <c r="BS157" s="128">
        <f t="shared" si="1788"/>
        <v>0</v>
      </c>
      <c r="BT157" s="128">
        <f t="shared" si="1789"/>
        <v>0</v>
      </c>
      <c r="BU157" s="60"/>
      <c r="BV157" s="61">
        <f>IF(BU157=0,0,BU157/BU$154*100)</f>
        <v>0</v>
      </c>
      <c r="BW157" s="60"/>
      <c r="BX157" s="61">
        <f t="shared" ref="BX157:BX159" si="1807">IF(BW157=0,0,BW157/BW$154*100)</f>
        <v>0</v>
      </c>
      <c r="BY157" s="60"/>
      <c r="BZ157" s="61">
        <f t="shared" ref="BZ157:BZ159" si="1808">IF(BY157=0,0,BY157/BY$154*100)</f>
        <v>0</v>
      </c>
      <c r="CA157" s="60"/>
      <c r="CB157" s="61">
        <f t="shared" ref="CB157:CB159" si="1809">IF(CA157=0,0,CA157/CA$154*100)</f>
        <v>0</v>
      </c>
      <c r="CC157" s="60"/>
      <c r="CD157" s="61">
        <f t="shared" ref="CD157:CD159" si="1810">IF(CC157=0,0,CC157/CC$154*100)</f>
        <v>0</v>
      </c>
      <c r="CE157" s="60"/>
      <c r="CF157" s="61">
        <f t="shared" ref="CF157:CF159" si="1811">IF(CE157=0,0,CE157/CE$154*100)</f>
        <v>0</v>
      </c>
      <c r="CG157" s="60"/>
      <c r="CH157" s="61">
        <f t="shared" ref="CH157:CH159" si="1812">IF(CG157=0,0,CG157/CG$154*100)</f>
        <v>0</v>
      </c>
      <c r="CI157" s="60"/>
      <c r="CJ157" s="61">
        <f t="shared" ref="CJ157:CJ159" si="1813">IF(CI157=0,0,CI157/CI$154*100)</f>
        <v>0</v>
      </c>
      <c r="CK157" s="60"/>
      <c r="CL157" s="61">
        <f t="shared" ref="CL157:CL159" si="1814">IF(CK157=0,0,CK157/CK$154*100)</f>
        <v>0</v>
      </c>
      <c r="CM157" s="60"/>
      <c r="CN157" s="61">
        <f t="shared" ref="CN157:CN159" si="1815">IF(CM157=0,0,CM157/CM$154*100)</f>
        <v>0</v>
      </c>
      <c r="CO157" s="60"/>
      <c r="CP157" s="61">
        <f t="shared" ref="CP157:CP159" si="1816">IF(CO157=0,0,CO157/CO$154*100)</f>
        <v>0</v>
      </c>
      <c r="CQ157" s="60"/>
      <c r="CR157" s="61">
        <f t="shared" ref="CR157:CR159" si="1817">IF(CQ157=0,0,CQ157/CQ$154*100)</f>
        <v>0</v>
      </c>
      <c r="CS157" s="60">
        <f t="shared" si="1772"/>
        <v>0</v>
      </c>
      <c r="CT157" s="61">
        <f>IF(CS157=0,0,CS157/CS$154*100)</f>
        <v>0</v>
      </c>
      <c r="CU157" s="252"/>
      <c r="CV157" s="8"/>
      <c r="CW157" s="4"/>
      <c r="CX157" s="7"/>
      <c r="CY157" s="4"/>
      <c r="CZ157" s="21"/>
      <c r="DA157" s="282"/>
      <c r="DB157" s="128">
        <f t="shared" si="1790"/>
        <v>0</v>
      </c>
      <c r="DC157" s="128">
        <f t="shared" si="1791"/>
        <v>0</v>
      </c>
      <c r="DD157" s="60"/>
      <c r="DE157" s="61">
        <f>IF(DD157=0,0,DD157/DD$154*100)</f>
        <v>0</v>
      </c>
      <c r="DF157" s="60"/>
      <c r="DG157" s="61">
        <f t="shared" ref="DG157:DG159" si="1818">IF(DF157=0,0,DF157/DF$154*100)</f>
        <v>0</v>
      </c>
      <c r="DH157" s="60"/>
      <c r="DI157" s="61">
        <f t="shared" ref="DI157:DI159" si="1819">IF(DH157=0,0,DH157/DH$154*100)</f>
        <v>0</v>
      </c>
      <c r="DJ157" s="60"/>
      <c r="DK157" s="61">
        <f t="shared" ref="DK157:DK159" si="1820">IF(DJ157=0,0,DJ157/DJ$154*100)</f>
        <v>0</v>
      </c>
      <c r="DL157" s="60"/>
      <c r="DM157" s="61">
        <f t="shared" ref="DM157:DM159" si="1821">IF(DL157=0,0,DL157/DL$154*100)</f>
        <v>0</v>
      </c>
      <c r="DN157" s="60"/>
      <c r="DO157" s="61">
        <f t="shared" ref="DO157:DO159" si="1822">IF(DN157=0,0,DN157/DN$154*100)</f>
        <v>0</v>
      </c>
      <c r="DP157" s="60"/>
      <c r="DQ157" s="61">
        <f t="shared" ref="DQ157:DQ159" si="1823">IF(DP157=0,0,DP157/DP$154*100)</f>
        <v>0</v>
      </c>
      <c r="DR157" s="60"/>
      <c r="DS157" s="61">
        <f t="shared" ref="DS157:DS159" si="1824">IF(DR157=0,0,DR157/DR$154*100)</f>
        <v>0</v>
      </c>
      <c r="DT157" s="60"/>
      <c r="DU157" s="61">
        <f t="shared" ref="DU157:DU159" si="1825">IF(DT157=0,0,DT157/DT$154*100)</f>
        <v>0</v>
      </c>
      <c r="DV157" s="60"/>
      <c r="DW157" s="61">
        <f t="shared" ref="DW157:DW159" si="1826">IF(DV157=0,0,DV157/DV$154*100)</f>
        <v>0</v>
      </c>
      <c r="DX157" s="60"/>
      <c r="DY157" s="61">
        <f t="shared" ref="DY157:DY159" si="1827">IF(DX157=0,0,DX157/DX$154*100)</f>
        <v>0</v>
      </c>
      <c r="DZ157" s="60"/>
      <c r="EA157" s="61">
        <f t="shared" ref="EA157:EA159" si="1828">IF(DZ157=0,0,DZ157/DZ$154*100)</f>
        <v>0</v>
      </c>
      <c r="EB157" s="60">
        <f t="shared" si="1773"/>
        <v>0</v>
      </c>
      <c r="EC157" s="61">
        <f>IF(EB157=0,0,EB157/EB$154*100)</f>
        <v>0</v>
      </c>
      <c r="ED157" s="252"/>
      <c r="EE157" s="8"/>
      <c r="EF157" s="4"/>
      <c r="EG157" s="7"/>
      <c r="EH157" s="4"/>
      <c r="EI157" s="21"/>
      <c r="EJ157" s="282"/>
      <c r="EK157" s="128">
        <f t="shared" si="1792"/>
        <v>0</v>
      </c>
      <c r="EL157" s="128">
        <f t="shared" si="1793"/>
        <v>0</v>
      </c>
      <c r="EM157" s="60"/>
      <c r="EN157" s="61">
        <f>IF(EM157=0,0,EM157/EM$154*100)</f>
        <v>0</v>
      </c>
      <c r="EO157" s="60"/>
      <c r="EP157" s="61">
        <f t="shared" ref="EP157:EP159" si="1829">IF(EO157=0,0,EO157/EO$154*100)</f>
        <v>0</v>
      </c>
      <c r="EQ157" s="60"/>
      <c r="ER157" s="61">
        <f t="shared" ref="ER157:ER159" si="1830">IF(EQ157=0,0,EQ157/EQ$154*100)</f>
        <v>0</v>
      </c>
      <c r="ES157" s="60"/>
      <c r="ET157" s="61">
        <f t="shared" ref="ET157:ET159" si="1831">IF(ES157=0,0,ES157/ES$154*100)</f>
        <v>0</v>
      </c>
      <c r="EU157" s="60"/>
      <c r="EV157" s="61">
        <f t="shared" ref="EV157:EV159" si="1832">IF(EU157=0,0,EU157/EU$154*100)</f>
        <v>0</v>
      </c>
      <c r="EW157" s="60"/>
      <c r="EX157" s="61">
        <f t="shared" ref="EX157:EX159" si="1833">IF(EW157=0,0,EW157/EW$154*100)</f>
        <v>0</v>
      </c>
      <c r="EY157" s="60"/>
      <c r="EZ157" s="61">
        <f t="shared" ref="EZ157:EZ159" si="1834">IF(EY157=0,0,EY157/EY$154*100)</f>
        <v>0</v>
      </c>
      <c r="FA157" s="60"/>
      <c r="FB157" s="61">
        <f t="shared" ref="FB157:FB159" si="1835">IF(FA157=0,0,FA157/FA$154*100)</f>
        <v>0</v>
      </c>
      <c r="FC157" s="60"/>
      <c r="FD157" s="61">
        <f t="shared" ref="FD157:FD159" si="1836">IF(FC157=0,0,FC157/FC$154*100)</f>
        <v>0</v>
      </c>
      <c r="FE157" s="60"/>
      <c r="FF157" s="61">
        <f t="shared" ref="FF157:FF159" si="1837">IF(FE157=0,0,FE157/FE$154*100)</f>
        <v>0</v>
      </c>
      <c r="FG157" s="60"/>
      <c r="FH157" s="61">
        <f t="shared" ref="FH157:FH159" si="1838">IF(FG157=0,0,FG157/FG$154*100)</f>
        <v>0</v>
      </c>
      <c r="FI157" s="60"/>
      <c r="FJ157" s="61">
        <f t="shared" ref="FJ157:FJ159" si="1839">IF(FI157=0,0,FI157/FI$154*100)</f>
        <v>0</v>
      </c>
      <c r="FK157" s="60">
        <f t="shared" si="1774"/>
        <v>0</v>
      </c>
      <c r="FL157" s="61">
        <f>IF(FK157=0,0,FK157/FK$154*100)</f>
        <v>0</v>
      </c>
      <c r="FM157" s="252"/>
      <c r="FN157" s="8"/>
      <c r="FO157" s="4"/>
      <c r="FP157" s="7"/>
      <c r="FQ157" s="4"/>
      <c r="FR157" s="21"/>
      <c r="FS157" s="282"/>
    </row>
    <row r="158" spans="1:175" hidden="1" outlineLevel="1" x14ac:dyDescent="0.2">
      <c r="A158" s="384"/>
      <c r="B158" s="272"/>
      <c r="C158" s="60"/>
      <c r="D158" s="61">
        <f>IF(C158=0,0,C158/C$154*100)</f>
        <v>0</v>
      </c>
      <c r="E158" s="60"/>
      <c r="F158" s="61">
        <f t="shared" si="1794"/>
        <v>0</v>
      </c>
      <c r="G158" s="60"/>
      <c r="H158" s="61">
        <f t="shared" si="1794"/>
        <v>0</v>
      </c>
      <c r="I158" s="60"/>
      <c r="J158" s="61">
        <f t="shared" si="1794"/>
        <v>0</v>
      </c>
      <c r="K158" s="60"/>
      <c r="L158" s="61">
        <f t="shared" si="1794"/>
        <v>0</v>
      </c>
      <c r="M158" s="60"/>
      <c r="N158" s="61">
        <f t="shared" si="1794"/>
        <v>0</v>
      </c>
      <c r="O158" s="60"/>
      <c r="P158" s="61">
        <f t="shared" si="1794"/>
        <v>0</v>
      </c>
      <c r="Q158" s="60"/>
      <c r="R158" s="61">
        <f t="shared" si="1794"/>
        <v>0</v>
      </c>
      <c r="S158" s="60"/>
      <c r="T158" s="61">
        <f t="shared" si="1794"/>
        <v>0</v>
      </c>
      <c r="U158" s="60"/>
      <c r="V158" s="61">
        <f t="shared" si="1795"/>
        <v>0</v>
      </c>
      <c r="W158" s="60"/>
      <c r="X158" s="61">
        <f t="shared" si="1795"/>
        <v>0</v>
      </c>
      <c r="Y158" s="60"/>
      <c r="Z158" s="61">
        <f t="shared" si="1795"/>
        <v>0</v>
      </c>
      <c r="AA158" s="60">
        <f t="shared" si="1770"/>
        <v>0</v>
      </c>
      <c r="AB158" s="61">
        <f>IF(AA158=0,0,AA158/AA$154*100)</f>
        <v>0</v>
      </c>
      <c r="AC158" s="252"/>
      <c r="AD158" s="8"/>
      <c r="AE158" s="4"/>
      <c r="AF158" s="7"/>
      <c r="AG158" s="4"/>
      <c r="AH158" s="21"/>
      <c r="AI158" s="282"/>
      <c r="AJ158" s="128">
        <f t="shared" si="1786"/>
        <v>0</v>
      </c>
      <c r="AK158" s="128">
        <f t="shared" si="1787"/>
        <v>0</v>
      </c>
      <c r="AL158" s="60"/>
      <c r="AM158" s="61">
        <f>IF(AL158=0,0,AL158/AL$154*100)</f>
        <v>0</v>
      </c>
      <c r="AN158" s="60"/>
      <c r="AO158" s="61">
        <f t="shared" si="1796"/>
        <v>0</v>
      </c>
      <c r="AP158" s="60"/>
      <c r="AQ158" s="61">
        <f t="shared" si="1797"/>
        <v>0</v>
      </c>
      <c r="AR158" s="60"/>
      <c r="AS158" s="61">
        <f t="shared" si="1798"/>
        <v>0</v>
      </c>
      <c r="AT158" s="60"/>
      <c r="AU158" s="61">
        <f t="shared" si="1799"/>
        <v>0</v>
      </c>
      <c r="AV158" s="60"/>
      <c r="AW158" s="61">
        <f t="shared" si="1800"/>
        <v>0</v>
      </c>
      <c r="AX158" s="60"/>
      <c r="AY158" s="61">
        <f t="shared" si="1801"/>
        <v>0</v>
      </c>
      <c r="AZ158" s="60"/>
      <c r="BA158" s="61">
        <f t="shared" si="1802"/>
        <v>0</v>
      </c>
      <c r="BB158" s="60"/>
      <c r="BC158" s="61">
        <f t="shared" si="1803"/>
        <v>0</v>
      </c>
      <c r="BD158" s="60"/>
      <c r="BE158" s="61">
        <f t="shared" si="1804"/>
        <v>0</v>
      </c>
      <c r="BF158" s="60"/>
      <c r="BG158" s="61">
        <f t="shared" si="1805"/>
        <v>0</v>
      </c>
      <c r="BH158" s="60"/>
      <c r="BI158" s="61">
        <f t="shared" si="1806"/>
        <v>0</v>
      </c>
      <c r="BJ158" s="60">
        <f t="shared" si="1771"/>
        <v>0</v>
      </c>
      <c r="BK158" s="61">
        <f>IF(BJ158=0,0,BJ158/BJ$154*100)</f>
        <v>0</v>
      </c>
      <c r="BL158" s="252"/>
      <c r="BM158" s="8"/>
      <c r="BN158" s="4"/>
      <c r="BO158" s="7"/>
      <c r="BP158" s="4"/>
      <c r="BQ158" s="21"/>
      <c r="BR158" s="282"/>
      <c r="BS158" s="128">
        <f t="shared" si="1788"/>
        <v>0</v>
      </c>
      <c r="BT158" s="128">
        <f t="shared" si="1789"/>
        <v>0</v>
      </c>
      <c r="BU158" s="60"/>
      <c r="BV158" s="61">
        <f>IF(BU158=0,0,BU158/BU$154*100)</f>
        <v>0</v>
      </c>
      <c r="BW158" s="60"/>
      <c r="BX158" s="61">
        <f t="shared" si="1807"/>
        <v>0</v>
      </c>
      <c r="BY158" s="60"/>
      <c r="BZ158" s="61">
        <f t="shared" si="1808"/>
        <v>0</v>
      </c>
      <c r="CA158" s="60"/>
      <c r="CB158" s="61">
        <f t="shared" si="1809"/>
        <v>0</v>
      </c>
      <c r="CC158" s="60"/>
      <c r="CD158" s="61">
        <f t="shared" si="1810"/>
        <v>0</v>
      </c>
      <c r="CE158" s="60"/>
      <c r="CF158" s="61">
        <f t="shared" si="1811"/>
        <v>0</v>
      </c>
      <c r="CG158" s="60"/>
      <c r="CH158" s="61">
        <f t="shared" si="1812"/>
        <v>0</v>
      </c>
      <c r="CI158" s="60"/>
      <c r="CJ158" s="61">
        <f t="shared" si="1813"/>
        <v>0</v>
      </c>
      <c r="CK158" s="60"/>
      <c r="CL158" s="61">
        <f t="shared" si="1814"/>
        <v>0</v>
      </c>
      <c r="CM158" s="60"/>
      <c r="CN158" s="61">
        <f t="shared" si="1815"/>
        <v>0</v>
      </c>
      <c r="CO158" s="60"/>
      <c r="CP158" s="61">
        <f t="shared" si="1816"/>
        <v>0</v>
      </c>
      <c r="CQ158" s="60"/>
      <c r="CR158" s="61">
        <f t="shared" si="1817"/>
        <v>0</v>
      </c>
      <c r="CS158" s="60">
        <f t="shared" si="1772"/>
        <v>0</v>
      </c>
      <c r="CT158" s="61">
        <f>IF(CS158=0,0,CS158/CS$154*100)</f>
        <v>0</v>
      </c>
      <c r="CU158" s="252"/>
      <c r="CV158" s="8"/>
      <c r="CW158" s="4"/>
      <c r="CX158" s="7"/>
      <c r="CY158" s="4"/>
      <c r="CZ158" s="21"/>
      <c r="DA158" s="282"/>
      <c r="DB158" s="128">
        <f t="shared" si="1790"/>
        <v>0</v>
      </c>
      <c r="DC158" s="128">
        <f t="shared" si="1791"/>
        <v>0</v>
      </c>
      <c r="DD158" s="60"/>
      <c r="DE158" s="61">
        <f>IF(DD158=0,0,DD158/DD$154*100)</f>
        <v>0</v>
      </c>
      <c r="DF158" s="60"/>
      <c r="DG158" s="61">
        <f t="shared" si="1818"/>
        <v>0</v>
      </c>
      <c r="DH158" s="60"/>
      <c r="DI158" s="61">
        <f t="shared" si="1819"/>
        <v>0</v>
      </c>
      <c r="DJ158" s="60"/>
      <c r="DK158" s="61">
        <f t="shared" si="1820"/>
        <v>0</v>
      </c>
      <c r="DL158" s="60"/>
      <c r="DM158" s="61">
        <f t="shared" si="1821"/>
        <v>0</v>
      </c>
      <c r="DN158" s="60"/>
      <c r="DO158" s="61">
        <f t="shared" si="1822"/>
        <v>0</v>
      </c>
      <c r="DP158" s="60"/>
      <c r="DQ158" s="61">
        <f t="shared" si="1823"/>
        <v>0</v>
      </c>
      <c r="DR158" s="60"/>
      <c r="DS158" s="61">
        <f t="shared" si="1824"/>
        <v>0</v>
      </c>
      <c r="DT158" s="60"/>
      <c r="DU158" s="61">
        <f t="shared" si="1825"/>
        <v>0</v>
      </c>
      <c r="DV158" s="60"/>
      <c r="DW158" s="61">
        <f t="shared" si="1826"/>
        <v>0</v>
      </c>
      <c r="DX158" s="60"/>
      <c r="DY158" s="61">
        <f t="shared" si="1827"/>
        <v>0</v>
      </c>
      <c r="DZ158" s="60"/>
      <c r="EA158" s="61">
        <f t="shared" si="1828"/>
        <v>0</v>
      </c>
      <c r="EB158" s="60">
        <f t="shared" si="1773"/>
        <v>0</v>
      </c>
      <c r="EC158" s="61">
        <f>IF(EB158=0,0,EB158/EB$154*100)</f>
        <v>0</v>
      </c>
      <c r="ED158" s="252"/>
      <c r="EE158" s="8"/>
      <c r="EF158" s="4"/>
      <c r="EG158" s="7"/>
      <c r="EH158" s="4"/>
      <c r="EI158" s="21"/>
      <c r="EJ158" s="282"/>
      <c r="EK158" s="128">
        <f t="shared" si="1792"/>
        <v>0</v>
      </c>
      <c r="EL158" s="128">
        <f t="shared" si="1793"/>
        <v>0</v>
      </c>
      <c r="EM158" s="60"/>
      <c r="EN158" s="61">
        <f>IF(EM158=0,0,EM158/EM$154*100)</f>
        <v>0</v>
      </c>
      <c r="EO158" s="60"/>
      <c r="EP158" s="61">
        <f t="shared" si="1829"/>
        <v>0</v>
      </c>
      <c r="EQ158" s="60"/>
      <c r="ER158" s="61">
        <f t="shared" si="1830"/>
        <v>0</v>
      </c>
      <c r="ES158" s="60"/>
      <c r="ET158" s="61">
        <f t="shared" si="1831"/>
        <v>0</v>
      </c>
      <c r="EU158" s="60"/>
      <c r="EV158" s="61">
        <f t="shared" si="1832"/>
        <v>0</v>
      </c>
      <c r="EW158" s="60"/>
      <c r="EX158" s="61">
        <f t="shared" si="1833"/>
        <v>0</v>
      </c>
      <c r="EY158" s="60"/>
      <c r="EZ158" s="61">
        <f t="shared" si="1834"/>
        <v>0</v>
      </c>
      <c r="FA158" s="60"/>
      <c r="FB158" s="61">
        <f t="shared" si="1835"/>
        <v>0</v>
      </c>
      <c r="FC158" s="60"/>
      <c r="FD158" s="61">
        <f t="shared" si="1836"/>
        <v>0</v>
      </c>
      <c r="FE158" s="60"/>
      <c r="FF158" s="61">
        <f t="shared" si="1837"/>
        <v>0</v>
      </c>
      <c r="FG158" s="60"/>
      <c r="FH158" s="61">
        <f t="shared" si="1838"/>
        <v>0</v>
      </c>
      <c r="FI158" s="60"/>
      <c r="FJ158" s="61">
        <f t="shared" si="1839"/>
        <v>0</v>
      </c>
      <c r="FK158" s="60">
        <f t="shared" si="1774"/>
        <v>0</v>
      </c>
      <c r="FL158" s="61">
        <f>IF(FK158=0,0,FK158/FK$154*100)</f>
        <v>0</v>
      </c>
      <c r="FM158" s="252"/>
      <c r="FN158" s="8"/>
      <c r="FO158" s="4"/>
      <c r="FP158" s="7"/>
      <c r="FQ158" s="4"/>
      <c r="FR158" s="21"/>
      <c r="FS158" s="282"/>
    </row>
    <row r="159" spans="1:175" hidden="1" outlineLevel="1" x14ac:dyDescent="0.2">
      <c r="A159" s="384"/>
      <c r="B159" s="272"/>
      <c r="C159" s="60"/>
      <c r="D159" s="61">
        <f>IF(C159=0,0,C159/C$154*100)</f>
        <v>0</v>
      </c>
      <c r="E159" s="60"/>
      <c r="F159" s="61">
        <f t="shared" si="1794"/>
        <v>0</v>
      </c>
      <c r="G159" s="60"/>
      <c r="H159" s="61">
        <f t="shared" si="1794"/>
        <v>0</v>
      </c>
      <c r="I159" s="60"/>
      <c r="J159" s="61">
        <f t="shared" si="1794"/>
        <v>0</v>
      </c>
      <c r="K159" s="60"/>
      <c r="L159" s="61">
        <f t="shared" si="1794"/>
        <v>0</v>
      </c>
      <c r="M159" s="60"/>
      <c r="N159" s="61">
        <f t="shared" si="1794"/>
        <v>0</v>
      </c>
      <c r="O159" s="60"/>
      <c r="P159" s="61">
        <f t="shared" si="1794"/>
        <v>0</v>
      </c>
      <c r="Q159" s="60"/>
      <c r="R159" s="61">
        <f t="shared" si="1794"/>
        <v>0</v>
      </c>
      <c r="S159" s="60"/>
      <c r="T159" s="61">
        <f t="shared" si="1794"/>
        <v>0</v>
      </c>
      <c r="U159" s="60"/>
      <c r="V159" s="61">
        <f t="shared" si="1795"/>
        <v>0</v>
      </c>
      <c r="W159" s="60"/>
      <c r="X159" s="61">
        <f t="shared" si="1795"/>
        <v>0</v>
      </c>
      <c r="Y159" s="60"/>
      <c r="Z159" s="61">
        <f t="shared" si="1795"/>
        <v>0</v>
      </c>
      <c r="AA159" s="60">
        <f t="shared" si="1770"/>
        <v>0</v>
      </c>
      <c r="AB159" s="61">
        <f>IF(AA159=0,0,AA159/AA$154*100)</f>
        <v>0</v>
      </c>
      <c r="AC159" s="252"/>
      <c r="AD159" s="8"/>
      <c r="AE159" s="4"/>
      <c r="AF159" s="7"/>
      <c r="AG159" s="4"/>
      <c r="AH159" s="22"/>
      <c r="AI159" s="282"/>
      <c r="AJ159" s="128">
        <f t="shared" si="1786"/>
        <v>0</v>
      </c>
      <c r="AK159" s="128">
        <f t="shared" si="1787"/>
        <v>0</v>
      </c>
      <c r="AL159" s="60"/>
      <c r="AM159" s="61">
        <f>IF(AL159=0,0,AL159/AL$154*100)</f>
        <v>0</v>
      </c>
      <c r="AN159" s="60"/>
      <c r="AO159" s="61">
        <f t="shared" si="1796"/>
        <v>0</v>
      </c>
      <c r="AP159" s="60"/>
      <c r="AQ159" s="61">
        <f t="shared" si="1797"/>
        <v>0</v>
      </c>
      <c r="AR159" s="60"/>
      <c r="AS159" s="61">
        <f t="shared" si="1798"/>
        <v>0</v>
      </c>
      <c r="AT159" s="60"/>
      <c r="AU159" s="61">
        <f t="shared" si="1799"/>
        <v>0</v>
      </c>
      <c r="AV159" s="60"/>
      <c r="AW159" s="61">
        <f t="shared" si="1800"/>
        <v>0</v>
      </c>
      <c r="AX159" s="60"/>
      <c r="AY159" s="61">
        <f t="shared" si="1801"/>
        <v>0</v>
      </c>
      <c r="AZ159" s="60"/>
      <c r="BA159" s="61">
        <f t="shared" si="1802"/>
        <v>0</v>
      </c>
      <c r="BB159" s="60"/>
      <c r="BC159" s="61">
        <f t="shared" si="1803"/>
        <v>0</v>
      </c>
      <c r="BD159" s="60"/>
      <c r="BE159" s="61">
        <f t="shared" si="1804"/>
        <v>0</v>
      </c>
      <c r="BF159" s="60"/>
      <c r="BG159" s="61">
        <f t="shared" si="1805"/>
        <v>0</v>
      </c>
      <c r="BH159" s="60"/>
      <c r="BI159" s="61">
        <f t="shared" si="1806"/>
        <v>0</v>
      </c>
      <c r="BJ159" s="60">
        <f t="shared" si="1771"/>
        <v>0</v>
      </c>
      <c r="BK159" s="61">
        <f>IF(BJ159=0,0,BJ159/BJ$154*100)</f>
        <v>0</v>
      </c>
      <c r="BL159" s="252"/>
      <c r="BM159" s="8"/>
      <c r="BN159" s="4"/>
      <c r="BO159" s="7"/>
      <c r="BP159" s="4"/>
      <c r="BQ159" s="22"/>
      <c r="BR159" s="282"/>
      <c r="BS159" s="128">
        <f t="shared" si="1788"/>
        <v>0</v>
      </c>
      <c r="BT159" s="128">
        <f t="shared" si="1789"/>
        <v>0</v>
      </c>
      <c r="BU159" s="60"/>
      <c r="BV159" s="61">
        <f>IF(BU159=0,0,BU159/BU$154*100)</f>
        <v>0</v>
      </c>
      <c r="BW159" s="60"/>
      <c r="BX159" s="61">
        <f t="shared" si="1807"/>
        <v>0</v>
      </c>
      <c r="BY159" s="60"/>
      <c r="BZ159" s="61">
        <f t="shared" si="1808"/>
        <v>0</v>
      </c>
      <c r="CA159" s="60"/>
      <c r="CB159" s="61">
        <f t="shared" si="1809"/>
        <v>0</v>
      </c>
      <c r="CC159" s="60"/>
      <c r="CD159" s="61">
        <f t="shared" si="1810"/>
        <v>0</v>
      </c>
      <c r="CE159" s="60"/>
      <c r="CF159" s="61">
        <f t="shared" si="1811"/>
        <v>0</v>
      </c>
      <c r="CG159" s="60"/>
      <c r="CH159" s="61">
        <f t="shared" si="1812"/>
        <v>0</v>
      </c>
      <c r="CI159" s="60"/>
      <c r="CJ159" s="61">
        <f t="shared" si="1813"/>
        <v>0</v>
      </c>
      <c r="CK159" s="60"/>
      <c r="CL159" s="61">
        <f t="shared" si="1814"/>
        <v>0</v>
      </c>
      <c r="CM159" s="60"/>
      <c r="CN159" s="61">
        <f t="shared" si="1815"/>
        <v>0</v>
      </c>
      <c r="CO159" s="60"/>
      <c r="CP159" s="61">
        <f t="shared" si="1816"/>
        <v>0</v>
      </c>
      <c r="CQ159" s="60"/>
      <c r="CR159" s="61">
        <f t="shared" si="1817"/>
        <v>0</v>
      </c>
      <c r="CS159" s="60">
        <f t="shared" si="1772"/>
        <v>0</v>
      </c>
      <c r="CT159" s="61">
        <f>IF(CS159=0,0,CS159/CS$154*100)</f>
        <v>0</v>
      </c>
      <c r="CU159" s="252"/>
      <c r="CV159" s="8"/>
      <c r="CW159" s="4"/>
      <c r="CX159" s="7"/>
      <c r="CY159" s="4"/>
      <c r="CZ159" s="22"/>
      <c r="DA159" s="282"/>
      <c r="DB159" s="128">
        <f t="shared" si="1790"/>
        <v>0</v>
      </c>
      <c r="DC159" s="128">
        <f t="shared" si="1791"/>
        <v>0</v>
      </c>
      <c r="DD159" s="60"/>
      <c r="DE159" s="61">
        <f>IF(DD159=0,0,DD159/DD$154*100)</f>
        <v>0</v>
      </c>
      <c r="DF159" s="60"/>
      <c r="DG159" s="61">
        <f t="shared" si="1818"/>
        <v>0</v>
      </c>
      <c r="DH159" s="60"/>
      <c r="DI159" s="61">
        <f t="shared" si="1819"/>
        <v>0</v>
      </c>
      <c r="DJ159" s="60"/>
      <c r="DK159" s="61">
        <f t="shared" si="1820"/>
        <v>0</v>
      </c>
      <c r="DL159" s="60"/>
      <c r="DM159" s="61">
        <f t="shared" si="1821"/>
        <v>0</v>
      </c>
      <c r="DN159" s="60"/>
      <c r="DO159" s="61">
        <f t="shared" si="1822"/>
        <v>0</v>
      </c>
      <c r="DP159" s="60"/>
      <c r="DQ159" s="61">
        <f t="shared" si="1823"/>
        <v>0</v>
      </c>
      <c r="DR159" s="60"/>
      <c r="DS159" s="61">
        <f t="shared" si="1824"/>
        <v>0</v>
      </c>
      <c r="DT159" s="60"/>
      <c r="DU159" s="61">
        <f t="shared" si="1825"/>
        <v>0</v>
      </c>
      <c r="DV159" s="60"/>
      <c r="DW159" s="61">
        <f t="shared" si="1826"/>
        <v>0</v>
      </c>
      <c r="DX159" s="60"/>
      <c r="DY159" s="61">
        <f t="shared" si="1827"/>
        <v>0</v>
      </c>
      <c r="DZ159" s="60"/>
      <c r="EA159" s="61">
        <f t="shared" si="1828"/>
        <v>0</v>
      </c>
      <c r="EB159" s="60">
        <f t="shared" si="1773"/>
        <v>0</v>
      </c>
      <c r="EC159" s="61">
        <f>IF(EB159=0,0,EB159/EB$154*100)</f>
        <v>0</v>
      </c>
      <c r="ED159" s="252"/>
      <c r="EE159" s="8"/>
      <c r="EF159" s="4"/>
      <c r="EG159" s="7"/>
      <c r="EH159" s="4"/>
      <c r="EI159" s="22"/>
      <c r="EJ159" s="282"/>
      <c r="EK159" s="128">
        <f t="shared" si="1792"/>
        <v>0</v>
      </c>
      <c r="EL159" s="128">
        <f t="shared" si="1793"/>
        <v>0</v>
      </c>
      <c r="EM159" s="60"/>
      <c r="EN159" s="61">
        <f>IF(EM159=0,0,EM159/EM$154*100)</f>
        <v>0</v>
      </c>
      <c r="EO159" s="60"/>
      <c r="EP159" s="61">
        <f t="shared" si="1829"/>
        <v>0</v>
      </c>
      <c r="EQ159" s="60"/>
      <c r="ER159" s="61">
        <f t="shared" si="1830"/>
        <v>0</v>
      </c>
      <c r="ES159" s="60"/>
      <c r="ET159" s="61">
        <f t="shared" si="1831"/>
        <v>0</v>
      </c>
      <c r="EU159" s="60"/>
      <c r="EV159" s="61">
        <f t="shared" si="1832"/>
        <v>0</v>
      </c>
      <c r="EW159" s="60"/>
      <c r="EX159" s="61">
        <f t="shared" si="1833"/>
        <v>0</v>
      </c>
      <c r="EY159" s="60"/>
      <c r="EZ159" s="61">
        <f t="shared" si="1834"/>
        <v>0</v>
      </c>
      <c r="FA159" s="60"/>
      <c r="FB159" s="61">
        <f t="shared" si="1835"/>
        <v>0</v>
      </c>
      <c r="FC159" s="60"/>
      <c r="FD159" s="61">
        <f t="shared" si="1836"/>
        <v>0</v>
      </c>
      <c r="FE159" s="60"/>
      <c r="FF159" s="61">
        <f t="shared" si="1837"/>
        <v>0</v>
      </c>
      <c r="FG159" s="60"/>
      <c r="FH159" s="61">
        <f t="shared" si="1838"/>
        <v>0</v>
      </c>
      <c r="FI159" s="60"/>
      <c r="FJ159" s="61">
        <f t="shared" si="1839"/>
        <v>0</v>
      </c>
      <c r="FK159" s="60">
        <f t="shared" si="1774"/>
        <v>0</v>
      </c>
      <c r="FL159" s="61">
        <f>IF(FK159=0,0,FK159/FK$154*100)</f>
        <v>0</v>
      </c>
      <c r="FM159" s="252"/>
      <c r="FN159" s="8"/>
      <c r="FO159" s="4"/>
      <c r="FP159" s="7"/>
      <c r="FQ159" s="4"/>
      <c r="FR159" s="22"/>
      <c r="FS159" s="282"/>
    </row>
    <row r="160" spans="1:175" ht="4.5" customHeight="1" x14ac:dyDescent="0.2">
      <c r="A160" s="59"/>
      <c r="B160" s="59"/>
      <c r="C160" s="60"/>
      <c r="D160" s="61"/>
      <c r="E160" s="60"/>
      <c r="F160" s="61"/>
      <c r="G160" s="60"/>
      <c r="H160" s="61"/>
      <c r="I160" s="60"/>
      <c r="J160" s="61"/>
      <c r="K160" s="60"/>
      <c r="L160" s="61"/>
      <c r="M160" s="60"/>
      <c r="N160" s="61"/>
      <c r="O160" s="60"/>
      <c r="P160" s="61"/>
      <c r="Q160" s="60"/>
      <c r="R160" s="61"/>
      <c r="S160" s="60"/>
      <c r="T160" s="61"/>
      <c r="U160" s="60"/>
      <c r="V160" s="61"/>
      <c r="W160" s="60"/>
      <c r="X160" s="61"/>
      <c r="Y160" s="60"/>
      <c r="Z160" s="61"/>
      <c r="AA160" s="60"/>
      <c r="AB160" s="61"/>
      <c r="AC160" s="252"/>
      <c r="AD160" s="8"/>
      <c r="AE160" s="4"/>
      <c r="AF160" s="7"/>
      <c r="AG160" s="4"/>
      <c r="AH160" s="22"/>
      <c r="AI160" s="282"/>
      <c r="AJ160" s="59"/>
      <c r="AK160" s="59"/>
      <c r="AL160" s="60"/>
      <c r="AM160" s="61"/>
      <c r="AN160" s="60"/>
      <c r="AO160" s="61"/>
      <c r="AP160" s="60"/>
      <c r="AQ160" s="61"/>
      <c r="AR160" s="60"/>
      <c r="AS160" s="61"/>
      <c r="AT160" s="60"/>
      <c r="AU160" s="61"/>
      <c r="AV160" s="60"/>
      <c r="AW160" s="61"/>
      <c r="AX160" s="60"/>
      <c r="AY160" s="61"/>
      <c r="AZ160" s="60"/>
      <c r="BA160" s="61"/>
      <c r="BB160" s="60"/>
      <c r="BC160" s="61"/>
      <c r="BD160" s="60"/>
      <c r="BE160" s="61"/>
      <c r="BF160" s="60"/>
      <c r="BG160" s="61"/>
      <c r="BH160" s="60"/>
      <c r="BI160" s="61"/>
      <c r="BJ160" s="60"/>
      <c r="BK160" s="61"/>
      <c r="BL160" s="252"/>
      <c r="BM160" s="8"/>
      <c r="BN160" s="4"/>
      <c r="BO160" s="7"/>
      <c r="BP160" s="4"/>
      <c r="BQ160" s="22"/>
      <c r="BR160" s="282"/>
      <c r="BS160" s="59"/>
      <c r="BT160" s="59"/>
      <c r="BU160" s="60"/>
      <c r="BV160" s="61"/>
      <c r="BW160" s="60"/>
      <c r="BX160" s="61"/>
      <c r="BY160" s="60"/>
      <c r="BZ160" s="61"/>
      <c r="CA160" s="60"/>
      <c r="CB160" s="61"/>
      <c r="CC160" s="60"/>
      <c r="CD160" s="61"/>
      <c r="CE160" s="60"/>
      <c r="CF160" s="61"/>
      <c r="CG160" s="60"/>
      <c r="CH160" s="61"/>
      <c r="CI160" s="60"/>
      <c r="CJ160" s="61"/>
      <c r="CK160" s="60"/>
      <c r="CL160" s="61"/>
      <c r="CM160" s="60"/>
      <c r="CN160" s="61"/>
      <c r="CO160" s="60"/>
      <c r="CP160" s="61"/>
      <c r="CQ160" s="60"/>
      <c r="CR160" s="61"/>
      <c r="CS160" s="60"/>
      <c r="CT160" s="61"/>
      <c r="CU160" s="252"/>
      <c r="CV160" s="8"/>
      <c r="CW160" s="4"/>
      <c r="CX160" s="7"/>
      <c r="CY160" s="4"/>
      <c r="CZ160" s="22"/>
      <c r="DA160" s="282"/>
      <c r="DB160" s="59"/>
      <c r="DC160" s="59"/>
      <c r="DD160" s="60"/>
      <c r="DE160" s="61"/>
      <c r="DF160" s="60"/>
      <c r="DG160" s="61"/>
      <c r="DH160" s="60"/>
      <c r="DI160" s="61"/>
      <c r="DJ160" s="60"/>
      <c r="DK160" s="61"/>
      <c r="DL160" s="60"/>
      <c r="DM160" s="61"/>
      <c r="DN160" s="60"/>
      <c r="DO160" s="61"/>
      <c r="DP160" s="60"/>
      <c r="DQ160" s="61"/>
      <c r="DR160" s="60"/>
      <c r="DS160" s="61"/>
      <c r="DT160" s="60"/>
      <c r="DU160" s="61"/>
      <c r="DV160" s="60"/>
      <c r="DW160" s="61"/>
      <c r="DX160" s="60"/>
      <c r="DY160" s="61"/>
      <c r="DZ160" s="60"/>
      <c r="EA160" s="61"/>
      <c r="EB160" s="60"/>
      <c r="EC160" s="61"/>
      <c r="ED160" s="252"/>
      <c r="EE160" s="8"/>
      <c r="EF160" s="4"/>
      <c r="EG160" s="7"/>
      <c r="EH160" s="4"/>
      <c r="EI160" s="22"/>
      <c r="EJ160" s="282"/>
      <c r="EK160" s="59"/>
      <c r="EL160" s="59"/>
      <c r="EM160" s="60"/>
      <c r="EN160" s="61"/>
      <c r="EO160" s="60"/>
      <c r="EP160" s="61"/>
      <c r="EQ160" s="60"/>
      <c r="ER160" s="61"/>
      <c r="ES160" s="60"/>
      <c r="ET160" s="61"/>
      <c r="EU160" s="60"/>
      <c r="EV160" s="61"/>
      <c r="EW160" s="60"/>
      <c r="EX160" s="61"/>
      <c r="EY160" s="60"/>
      <c r="EZ160" s="61"/>
      <c r="FA160" s="60"/>
      <c r="FB160" s="61"/>
      <c r="FC160" s="60"/>
      <c r="FD160" s="61"/>
      <c r="FE160" s="60"/>
      <c r="FF160" s="61"/>
      <c r="FG160" s="60"/>
      <c r="FH160" s="61"/>
      <c r="FI160" s="60"/>
      <c r="FJ160" s="61"/>
      <c r="FK160" s="60"/>
      <c r="FL160" s="61"/>
      <c r="FM160" s="252"/>
      <c r="FN160" s="8"/>
      <c r="FO160" s="4"/>
      <c r="FP160" s="7"/>
      <c r="FQ160" s="4"/>
      <c r="FR160" s="22"/>
      <c r="FS160" s="282"/>
    </row>
    <row r="161" spans="1:175" s="28" customFormat="1" collapsed="1" x14ac:dyDescent="0.2">
      <c r="A161" s="50" t="s">
        <v>30</v>
      </c>
      <c r="B161" s="50" t="s">
        <v>320</v>
      </c>
      <c r="C161" s="51">
        <f>SUM(C162:C166)</f>
        <v>0</v>
      </c>
      <c r="D161" s="52">
        <f>IF(C161=0,0,C161/C$203*100)</f>
        <v>0</v>
      </c>
      <c r="E161" s="51">
        <f>SUM(E162:E166)</f>
        <v>0</v>
      </c>
      <c r="F161" s="52">
        <f>IF(E161=0,0,E161/E$203*100)</f>
        <v>0</v>
      </c>
      <c r="G161" s="51">
        <f>SUM(G162:G166)</f>
        <v>0</v>
      </c>
      <c r="H161" s="52">
        <f>IF(G161=0,0,G161/G$203*100)</f>
        <v>0</v>
      </c>
      <c r="I161" s="51">
        <f>SUM(I162:I166)</f>
        <v>0</v>
      </c>
      <c r="J161" s="52">
        <f>IF(I161=0,0,I161/I$203*100)</f>
        <v>0</v>
      </c>
      <c r="K161" s="51">
        <f>SUM(K162:K166)</f>
        <v>0</v>
      </c>
      <c r="L161" s="52">
        <f>IF(K161=0,0,K161/K$203*100)</f>
        <v>0</v>
      </c>
      <c r="M161" s="51">
        <f>SUM(M162:M166)</f>
        <v>0</v>
      </c>
      <c r="N161" s="52">
        <f>IF(M161=0,0,M161/M$203*100)</f>
        <v>0</v>
      </c>
      <c r="O161" s="51">
        <f>SUM(O162:O166)</f>
        <v>0</v>
      </c>
      <c r="P161" s="52">
        <f>IF(O161=0,0,O161/O$203*100)</f>
        <v>0</v>
      </c>
      <c r="Q161" s="51">
        <f>SUM(Q162:Q166)</f>
        <v>0</v>
      </c>
      <c r="R161" s="52">
        <f>IF(Q161=0,0,Q161/Q$203*100)</f>
        <v>0</v>
      </c>
      <c r="S161" s="51">
        <f>SUM(S162:S166)</f>
        <v>0</v>
      </c>
      <c r="T161" s="52">
        <f>IF(S161=0,0,S161/S$203*100)</f>
        <v>0</v>
      </c>
      <c r="U161" s="51">
        <f>SUM(U162:U166)</f>
        <v>0</v>
      </c>
      <c r="V161" s="52">
        <f>IF(U161=0,0,U161/U$203*100)</f>
        <v>0</v>
      </c>
      <c r="W161" s="51">
        <f>SUM(W162:W166)</f>
        <v>0</v>
      </c>
      <c r="X161" s="52">
        <f>IF(W161=0,0,W161/W$203*100)</f>
        <v>0</v>
      </c>
      <c r="Y161" s="51">
        <f>SUM(Y162:Y166)</f>
        <v>0</v>
      </c>
      <c r="Z161" s="52">
        <f>IF(Y161=0,0,Y161/Y$203*100)</f>
        <v>0</v>
      </c>
      <c r="AA161" s="51">
        <f t="shared" ref="AA161" si="1840">Y161</f>
        <v>0</v>
      </c>
      <c r="AB161" s="52">
        <f>IF(AA161=0,0,AA161/AA$203*100)</f>
        <v>0</v>
      </c>
      <c r="AC161" s="252"/>
      <c r="AD161" s="8"/>
      <c r="AE161" s="4"/>
      <c r="AF161" s="7"/>
      <c r="AG161" s="4"/>
      <c r="AH161" s="22"/>
      <c r="AI161" s="282"/>
      <c r="AJ161" s="50" t="s">
        <v>30</v>
      </c>
      <c r="AK161" s="50" t="s">
        <v>320</v>
      </c>
      <c r="AL161" s="51">
        <f>SUM(AL162:AL166)</f>
        <v>0</v>
      </c>
      <c r="AM161" s="52">
        <f>IF(AL161=0,0,AL161/AL$203*100)</f>
        <v>0</v>
      </c>
      <c r="AN161" s="51">
        <f>SUM(AN162:AN166)</f>
        <v>0</v>
      </c>
      <c r="AO161" s="52">
        <f>IF(AN161=0,0,AN161/AN$203*100)</f>
        <v>0</v>
      </c>
      <c r="AP161" s="51">
        <f>SUM(AP162:AP166)</f>
        <v>0</v>
      </c>
      <c r="AQ161" s="52">
        <f>IF(AP161=0,0,AP161/AP$203*100)</f>
        <v>0</v>
      </c>
      <c r="AR161" s="51">
        <f>SUM(AR162:AR166)</f>
        <v>0</v>
      </c>
      <c r="AS161" s="52">
        <f>IF(AR161=0,0,AR161/AR$203*100)</f>
        <v>0</v>
      </c>
      <c r="AT161" s="51">
        <f>SUM(AT162:AT166)</f>
        <v>0</v>
      </c>
      <c r="AU161" s="52">
        <f>IF(AT161=0,0,AT161/AT$203*100)</f>
        <v>0</v>
      </c>
      <c r="AV161" s="51">
        <f>SUM(AV162:AV166)</f>
        <v>0</v>
      </c>
      <c r="AW161" s="52">
        <f>IF(AV161=0,0,AV161/AV$203*100)</f>
        <v>0</v>
      </c>
      <c r="AX161" s="51">
        <f>SUM(AX162:AX166)</f>
        <v>0</v>
      </c>
      <c r="AY161" s="52">
        <f>IF(AX161=0,0,AX161/AX$203*100)</f>
        <v>0</v>
      </c>
      <c r="AZ161" s="51">
        <f>SUM(AZ162:AZ166)</f>
        <v>0</v>
      </c>
      <c r="BA161" s="52">
        <f>IF(AZ161=0,0,AZ161/AZ$203*100)</f>
        <v>0</v>
      </c>
      <c r="BB161" s="51">
        <f>SUM(BB162:BB166)</f>
        <v>0</v>
      </c>
      <c r="BC161" s="52">
        <f>IF(BB161=0,0,BB161/BB$203*100)</f>
        <v>0</v>
      </c>
      <c r="BD161" s="51">
        <f>SUM(BD162:BD166)</f>
        <v>0</v>
      </c>
      <c r="BE161" s="52">
        <f>IF(BD161=0,0,BD161/BD$203*100)</f>
        <v>0</v>
      </c>
      <c r="BF161" s="51">
        <f>SUM(BF162:BF166)</f>
        <v>0</v>
      </c>
      <c r="BG161" s="52">
        <f>IF(BF161=0,0,BF161/BF$203*100)</f>
        <v>0</v>
      </c>
      <c r="BH161" s="51">
        <f>SUM(BH162:BH166)</f>
        <v>0</v>
      </c>
      <c r="BI161" s="52">
        <f>IF(BH161=0,0,BH161/BH$203*100)</f>
        <v>0</v>
      </c>
      <c r="BJ161" s="51">
        <f t="shared" ref="BJ161" si="1841">BH161</f>
        <v>0</v>
      </c>
      <c r="BK161" s="52">
        <f>IF(BJ161=0,0,BJ161/BJ$203*100)</f>
        <v>0</v>
      </c>
      <c r="BL161" s="252"/>
      <c r="BM161" s="8"/>
      <c r="BN161" s="4"/>
      <c r="BO161" s="7"/>
      <c r="BP161" s="4"/>
      <c r="BQ161" s="22"/>
      <c r="BR161" s="282"/>
      <c r="BS161" s="50" t="s">
        <v>30</v>
      </c>
      <c r="BT161" s="50" t="s">
        <v>320</v>
      </c>
      <c r="BU161" s="51">
        <f>SUM(BU162:BU166)</f>
        <v>0</v>
      </c>
      <c r="BV161" s="52">
        <f>IF(BU161=0,0,BU161/BU$203*100)</f>
        <v>0</v>
      </c>
      <c r="BW161" s="51">
        <f>SUM(BW162:BW166)</f>
        <v>0</v>
      </c>
      <c r="BX161" s="52">
        <f>IF(BW161=0,0,BW161/BW$203*100)</f>
        <v>0</v>
      </c>
      <c r="BY161" s="51">
        <f>SUM(BY162:BY166)</f>
        <v>0</v>
      </c>
      <c r="BZ161" s="52">
        <f>IF(BY161=0,0,BY161/BY$203*100)</f>
        <v>0</v>
      </c>
      <c r="CA161" s="51">
        <f>SUM(CA162:CA166)</f>
        <v>0</v>
      </c>
      <c r="CB161" s="52">
        <f>IF(CA161=0,0,CA161/CA$203*100)</f>
        <v>0</v>
      </c>
      <c r="CC161" s="51">
        <f>SUM(CC162:CC166)</f>
        <v>0</v>
      </c>
      <c r="CD161" s="52">
        <f>IF(CC161=0,0,CC161/CC$203*100)</f>
        <v>0</v>
      </c>
      <c r="CE161" s="51">
        <f>SUM(CE162:CE166)</f>
        <v>0</v>
      </c>
      <c r="CF161" s="52">
        <f>IF(CE161=0,0,CE161/CE$203*100)</f>
        <v>0</v>
      </c>
      <c r="CG161" s="51">
        <f>SUM(CG162:CG166)</f>
        <v>0</v>
      </c>
      <c r="CH161" s="52">
        <f>IF(CG161=0,0,CG161/CG$203*100)</f>
        <v>0</v>
      </c>
      <c r="CI161" s="51">
        <f>SUM(CI162:CI166)</f>
        <v>0</v>
      </c>
      <c r="CJ161" s="52">
        <f>IF(CI161=0,0,CI161/CI$203*100)</f>
        <v>0</v>
      </c>
      <c r="CK161" s="51">
        <f>SUM(CK162:CK166)</f>
        <v>0</v>
      </c>
      <c r="CL161" s="52">
        <f>IF(CK161=0,0,CK161/CK$203*100)</f>
        <v>0</v>
      </c>
      <c r="CM161" s="51">
        <f>SUM(CM162:CM166)</f>
        <v>0</v>
      </c>
      <c r="CN161" s="52">
        <f>IF(CM161=0,0,CM161/CM$203*100)</f>
        <v>0</v>
      </c>
      <c r="CO161" s="51">
        <f>SUM(CO162:CO166)</f>
        <v>0</v>
      </c>
      <c r="CP161" s="52">
        <f>IF(CO161=0,0,CO161/CO$203*100)</f>
        <v>0</v>
      </c>
      <c r="CQ161" s="51">
        <f>SUM(CQ162:CQ166)</f>
        <v>0</v>
      </c>
      <c r="CR161" s="52">
        <f>IF(CQ161=0,0,CQ161/CQ$203*100)</f>
        <v>0</v>
      </c>
      <c r="CS161" s="51">
        <f t="shared" ref="CS161" si="1842">CQ161</f>
        <v>0</v>
      </c>
      <c r="CT161" s="52">
        <f>IF(CS161=0,0,CS161/CS$203*100)</f>
        <v>0</v>
      </c>
      <c r="CU161" s="252"/>
      <c r="CV161" s="8"/>
      <c r="CW161" s="4"/>
      <c r="CX161" s="7"/>
      <c r="CY161" s="4"/>
      <c r="CZ161" s="22"/>
      <c r="DA161" s="282"/>
      <c r="DB161" s="50" t="s">
        <v>30</v>
      </c>
      <c r="DC161" s="50" t="s">
        <v>320</v>
      </c>
      <c r="DD161" s="51">
        <f>SUM(DD162:DD166)</f>
        <v>0</v>
      </c>
      <c r="DE161" s="52">
        <f>IF(DD161=0,0,DD161/DD$203*100)</f>
        <v>0</v>
      </c>
      <c r="DF161" s="51">
        <f>SUM(DF162:DF166)</f>
        <v>0</v>
      </c>
      <c r="DG161" s="52">
        <f>IF(DF161=0,0,DF161/DF$203*100)</f>
        <v>0</v>
      </c>
      <c r="DH161" s="51">
        <f>SUM(DH162:DH166)</f>
        <v>0</v>
      </c>
      <c r="DI161" s="52">
        <f>IF(DH161=0,0,DH161/DH$203*100)</f>
        <v>0</v>
      </c>
      <c r="DJ161" s="51">
        <f>SUM(DJ162:DJ166)</f>
        <v>0</v>
      </c>
      <c r="DK161" s="52">
        <f>IF(DJ161=0,0,DJ161/DJ$203*100)</f>
        <v>0</v>
      </c>
      <c r="DL161" s="51">
        <f>SUM(DL162:DL166)</f>
        <v>0</v>
      </c>
      <c r="DM161" s="52">
        <f>IF(DL161=0,0,DL161/DL$203*100)</f>
        <v>0</v>
      </c>
      <c r="DN161" s="51">
        <f>SUM(DN162:DN166)</f>
        <v>0</v>
      </c>
      <c r="DO161" s="52">
        <f>IF(DN161=0,0,DN161/DN$203*100)</f>
        <v>0</v>
      </c>
      <c r="DP161" s="51">
        <f>SUM(DP162:DP166)</f>
        <v>0</v>
      </c>
      <c r="DQ161" s="52">
        <f>IF(DP161=0,0,DP161/DP$203*100)</f>
        <v>0</v>
      </c>
      <c r="DR161" s="51">
        <f>SUM(DR162:DR166)</f>
        <v>0</v>
      </c>
      <c r="DS161" s="52">
        <f>IF(DR161=0,0,DR161/DR$203*100)</f>
        <v>0</v>
      </c>
      <c r="DT161" s="51">
        <f>SUM(DT162:DT166)</f>
        <v>0</v>
      </c>
      <c r="DU161" s="52">
        <f>IF(DT161=0,0,DT161/DT$203*100)</f>
        <v>0</v>
      </c>
      <c r="DV161" s="51">
        <f>SUM(DV162:DV166)</f>
        <v>0</v>
      </c>
      <c r="DW161" s="52">
        <f>IF(DV161=0,0,DV161/DV$203*100)</f>
        <v>0</v>
      </c>
      <c r="DX161" s="51">
        <f>SUM(DX162:DX166)</f>
        <v>0</v>
      </c>
      <c r="DY161" s="52">
        <f>IF(DX161=0,0,DX161/DX$203*100)</f>
        <v>0</v>
      </c>
      <c r="DZ161" s="51">
        <f>SUM(DZ162:DZ166)</f>
        <v>0</v>
      </c>
      <c r="EA161" s="52">
        <f>IF(DZ161=0,0,DZ161/DZ$203*100)</f>
        <v>0</v>
      </c>
      <c r="EB161" s="51">
        <f t="shared" ref="EB161" si="1843">DZ161</f>
        <v>0</v>
      </c>
      <c r="EC161" s="52">
        <f>IF(EB161=0,0,EB161/EB$203*100)</f>
        <v>0</v>
      </c>
      <c r="ED161" s="252"/>
      <c r="EE161" s="8"/>
      <c r="EF161" s="4"/>
      <c r="EG161" s="7"/>
      <c r="EH161" s="4"/>
      <c r="EI161" s="22"/>
      <c r="EJ161" s="282"/>
      <c r="EK161" s="50" t="s">
        <v>30</v>
      </c>
      <c r="EL161" s="50" t="s">
        <v>320</v>
      </c>
      <c r="EM161" s="51">
        <f>SUM(EM162:EM166)</f>
        <v>0</v>
      </c>
      <c r="EN161" s="52">
        <f>IF(EM161=0,0,EM161/EM$203*100)</f>
        <v>0</v>
      </c>
      <c r="EO161" s="51">
        <f>SUM(EO162:EO166)</f>
        <v>0</v>
      </c>
      <c r="EP161" s="52">
        <f>IF(EO161=0,0,EO161/EO$203*100)</f>
        <v>0</v>
      </c>
      <c r="EQ161" s="51">
        <f>SUM(EQ162:EQ166)</f>
        <v>0</v>
      </c>
      <c r="ER161" s="52">
        <f>IF(EQ161=0,0,EQ161/EQ$203*100)</f>
        <v>0</v>
      </c>
      <c r="ES161" s="51">
        <f>SUM(ES162:ES166)</f>
        <v>0</v>
      </c>
      <c r="ET161" s="52">
        <f>IF(ES161=0,0,ES161/ES$203*100)</f>
        <v>0</v>
      </c>
      <c r="EU161" s="51">
        <f>SUM(EU162:EU166)</f>
        <v>0</v>
      </c>
      <c r="EV161" s="52">
        <f>IF(EU161=0,0,EU161/EU$203*100)</f>
        <v>0</v>
      </c>
      <c r="EW161" s="51">
        <f>SUM(EW162:EW166)</f>
        <v>0</v>
      </c>
      <c r="EX161" s="52">
        <f>IF(EW161=0,0,EW161/EW$203*100)</f>
        <v>0</v>
      </c>
      <c r="EY161" s="51">
        <f>SUM(EY162:EY166)</f>
        <v>0</v>
      </c>
      <c r="EZ161" s="52">
        <f>IF(EY161=0,0,EY161/EY$203*100)</f>
        <v>0</v>
      </c>
      <c r="FA161" s="51">
        <f>SUM(FA162:FA166)</f>
        <v>0</v>
      </c>
      <c r="FB161" s="52">
        <f>IF(FA161=0,0,FA161/FA$203*100)</f>
        <v>0</v>
      </c>
      <c r="FC161" s="51">
        <f>SUM(FC162:FC166)</f>
        <v>0</v>
      </c>
      <c r="FD161" s="52">
        <f>IF(FC161=0,0,FC161/FC$203*100)</f>
        <v>0</v>
      </c>
      <c r="FE161" s="51">
        <f>SUM(FE162:FE166)</f>
        <v>0</v>
      </c>
      <c r="FF161" s="52">
        <f>IF(FE161=0,0,FE161/FE$203*100)</f>
        <v>0</v>
      </c>
      <c r="FG161" s="51">
        <f>SUM(FG162:FG166)</f>
        <v>0</v>
      </c>
      <c r="FH161" s="52">
        <f>IF(FG161=0,0,FG161/FG$203*100)</f>
        <v>0</v>
      </c>
      <c r="FI161" s="51">
        <f>SUM(FI162:FI166)</f>
        <v>0</v>
      </c>
      <c r="FJ161" s="52">
        <f>IF(FI161=0,0,FI161/FI$203*100)</f>
        <v>0</v>
      </c>
      <c r="FK161" s="51">
        <f t="shared" ref="FK161" si="1844">FI161</f>
        <v>0</v>
      </c>
      <c r="FL161" s="52">
        <f>IF(FK161=0,0,FK161/FK$203*100)</f>
        <v>0</v>
      </c>
      <c r="FM161" s="252"/>
      <c r="FN161" s="8"/>
      <c r="FO161" s="4"/>
      <c r="FP161" s="7"/>
      <c r="FQ161" s="4"/>
      <c r="FR161" s="22"/>
      <c r="FS161" s="282"/>
    </row>
    <row r="162" spans="1:175" hidden="1" outlineLevel="1" x14ac:dyDescent="0.2">
      <c r="A162" s="384"/>
      <c r="B162" s="272"/>
      <c r="C162" s="62"/>
      <c r="D162" s="61">
        <f>IF(C162=0,0,C162/C$161*100)</f>
        <v>0</v>
      </c>
      <c r="E162" s="62"/>
      <c r="F162" s="61">
        <f>IF(E162=0,0,E162/E$161*100)</f>
        <v>0</v>
      </c>
      <c r="G162" s="62"/>
      <c r="H162" s="61">
        <f>IF(G162=0,0,G162/G$161*100)</f>
        <v>0</v>
      </c>
      <c r="I162" s="62"/>
      <c r="J162" s="61">
        <f>IF(I162=0,0,I162/I$161*100)</f>
        <v>0</v>
      </c>
      <c r="K162" s="62"/>
      <c r="L162" s="61">
        <f>IF(K162=0,0,K162/K$161*100)</f>
        <v>0</v>
      </c>
      <c r="M162" s="62"/>
      <c r="N162" s="61">
        <f>IF(M162=0,0,M162/M$161*100)</f>
        <v>0</v>
      </c>
      <c r="O162" s="62"/>
      <c r="P162" s="61">
        <f>IF(O162=0,0,O162/O$161*100)</f>
        <v>0</v>
      </c>
      <c r="Q162" s="62"/>
      <c r="R162" s="61">
        <f>IF(Q162=0,0,Q162/Q$161*100)</f>
        <v>0</v>
      </c>
      <c r="S162" s="62"/>
      <c r="T162" s="61">
        <f>IF(S162=0,0,S162/S$161*100)</f>
        <v>0</v>
      </c>
      <c r="U162" s="62"/>
      <c r="V162" s="61">
        <f>IF(U162=0,0,U162/U$161*100)</f>
        <v>0</v>
      </c>
      <c r="W162" s="62"/>
      <c r="X162" s="61">
        <f>IF(W162=0,0,W162/W$161*100)</f>
        <v>0</v>
      </c>
      <c r="Y162" s="62"/>
      <c r="Z162" s="61">
        <f>IF(Y162=0,0,Y162/Y$161*100)</f>
        <v>0</v>
      </c>
      <c r="AA162" s="62">
        <f>Y162</f>
        <v>0</v>
      </c>
      <c r="AB162" s="61">
        <f>IF(AA162=0,0,AA162/AA$161*100)</f>
        <v>0</v>
      </c>
      <c r="AC162" s="252"/>
      <c r="AD162" s="8"/>
      <c r="AE162" s="4"/>
      <c r="AF162" s="7"/>
      <c r="AG162" s="4"/>
      <c r="AH162" s="22"/>
      <c r="AI162" s="282"/>
      <c r="AJ162" s="128">
        <f t="shared" ref="AJ162:AJ166" si="1845">$A162</f>
        <v>0</v>
      </c>
      <c r="AK162" s="128">
        <f t="shared" ref="AK162:AK166" si="1846">$B162</f>
        <v>0</v>
      </c>
      <c r="AL162" s="60"/>
      <c r="AM162" s="61">
        <f>IF(AL162=0,0,AL162/AL$161*100)</f>
        <v>0</v>
      </c>
      <c r="AN162" s="62"/>
      <c r="AO162" s="61">
        <f>IF(AN162=0,0,AN162/AN$161*100)</f>
        <v>0</v>
      </c>
      <c r="AP162" s="62"/>
      <c r="AQ162" s="61">
        <f>IF(AP162=0,0,AP162/AP$161*100)</f>
        <v>0</v>
      </c>
      <c r="AR162" s="62"/>
      <c r="AS162" s="61">
        <f>IF(AR162=0,0,AR162/AR$161*100)</f>
        <v>0</v>
      </c>
      <c r="AT162" s="62"/>
      <c r="AU162" s="61">
        <f>IF(AT162=0,0,AT162/AT$161*100)</f>
        <v>0</v>
      </c>
      <c r="AV162" s="62"/>
      <c r="AW162" s="61">
        <f>IF(AV162=0,0,AV162/AV$161*100)</f>
        <v>0</v>
      </c>
      <c r="AX162" s="62"/>
      <c r="AY162" s="61">
        <f>IF(AX162=0,0,AX162/AX$161*100)</f>
        <v>0</v>
      </c>
      <c r="AZ162" s="62"/>
      <c r="BA162" s="61">
        <f>IF(AZ162=0,0,AZ162/AZ$161*100)</f>
        <v>0</v>
      </c>
      <c r="BB162" s="62"/>
      <c r="BC162" s="61">
        <f>IF(BB162=0,0,BB162/BB$161*100)</f>
        <v>0</v>
      </c>
      <c r="BD162" s="62"/>
      <c r="BE162" s="61">
        <f>IF(BD162=0,0,BD162/BD$161*100)</f>
        <v>0</v>
      </c>
      <c r="BF162" s="62"/>
      <c r="BG162" s="61">
        <f>IF(BF162=0,0,BF162/BF$161*100)</f>
        <v>0</v>
      </c>
      <c r="BH162" s="62"/>
      <c r="BI162" s="61">
        <f>IF(BH162=0,0,BH162/BH$161*100)</f>
        <v>0</v>
      </c>
      <c r="BJ162" s="62">
        <f>BH162</f>
        <v>0</v>
      </c>
      <c r="BK162" s="61">
        <f>IF(BJ162=0,0,BJ162/BJ$161*100)</f>
        <v>0</v>
      </c>
      <c r="BL162" s="252"/>
      <c r="BM162" s="8"/>
      <c r="BN162" s="4"/>
      <c r="BO162" s="7"/>
      <c r="BP162" s="4"/>
      <c r="BQ162" s="22"/>
      <c r="BR162" s="282"/>
      <c r="BS162" s="128">
        <f t="shared" ref="BS162:BS166" si="1847">$A162</f>
        <v>0</v>
      </c>
      <c r="BT162" s="128">
        <f t="shared" ref="BT162:BT166" si="1848">$B162</f>
        <v>0</v>
      </c>
      <c r="BU162" s="60"/>
      <c r="BV162" s="61">
        <f>IF(BU162=0,0,BU162/BU$161*100)</f>
        <v>0</v>
      </c>
      <c r="BW162" s="62"/>
      <c r="BX162" s="61">
        <f>IF(BW162=0,0,BW162/BW$161*100)</f>
        <v>0</v>
      </c>
      <c r="BY162" s="62"/>
      <c r="BZ162" s="61">
        <f>IF(BY162=0,0,BY162/BY$161*100)</f>
        <v>0</v>
      </c>
      <c r="CA162" s="62"/>
      <c r="CB162" s="61">
        <f>IF(CA162=0,0,CA162/CA$161*100)</f>
        <v>0</v>
      </c>
      <c r="CC162" s="62"/>
      <c r="CD162" s="61">
        <f>IF(CC162=0,0,CC162/CC$161*100)</f>
        <v>0</v>
      </c>
      <c r="CE162" s="62"/>
      <c r="CF162" s="61">
        <f>IF(CE162=0,0,CE162/CE$161*100)</f>
        <v>0</v>
      </c>
      <c r="CG162" s="62"/>
      <c r="CH162" s="61">
        <f>IF(CG162=0,0,CG162/CG$161*100)</f>
        <v>0</v>
      </c>
      <c r="CI162" s="62"/>
      <c r="CJ162" s="61">
        <f>IF(CI162=0,0,CI162/CI$161*100)</f>
        <v>0</v>
      </c>
      <c r="CK162" s="62"/>
      <c r="CL162" s="61">
        <f>IF(CK162=0,0,CK162/CK$161*100)</f>
        <v>0</v>
      </c>
      <c r="CM162" s="62"/>
      <c r="CN162" s="61">
        <f>IF(CM162=0,0,CM162/CM$161*100)</f>
        <v>0</v>
      </c>
      <c r="CO162" s="62"/>
      <c r="CP162" s="61">
        <f>IF(CO162=0,0,CO162/CO$161*100)</f>
        <v>0</v>
      </c>
      <c r="CQ162" s="62"/>
      <c r="CR162" s="61">
        <f>IF(CQ162=0,0,CQ162/CQ$161*100)</f>
        <v>0</v>
      </c>
      <c r="CS162" s="62">
        <f>CQ162</f>
        <v>0</v>
      </c>
      <c r="CT162" s="61">
        <f>IF(CS162=0,0,CS162/CS$161*100)</f>
        <v>0</v>
      </c>
      <c r="CU162" s="252"/>
      <c r="CV162" s="8"/>
      <c r="CW162" s="4"/>
      <c r="CX162" s="7"/>
      <c r="CY162" s="4"/>
      <c r="CZ162" s="22"/>
      <c r="DA162" s="282"/>
      <c r="DB162" s="128">
        <f t="shared" ref="DB162:DB166" si="1849">$A162</f>
        <v>0</v>
      </c>
      <c r="DC162" s="128">
        <f t="shared" ref="DC162:DC166" si="1850">$B162</f>
        <v>0</v>
      </c>
      <c r="DD162" s="60"/>
      <c r="DE162" s="61">
        <f>IF(DD162=0,0,DD162/DD$161*100)</f>
        <v>0</v>
      </c>
      <c r="DF162" s="62"/>
      <c r="DG162" s="61">
        <f>IF(DF162=0,0,DF162/DF$161*100)</f>
        <v>0</v>
      </c>
      <c r="DH162" s="62"/>
      <c r="DI162" s="61">
        <f>IF(DH162=0,0,DH162/DH$161*100)</f>
        <v>0</v>
      </c>
      <c r="DJ162" s="62"/>
      <c r="DK162" s="61">
        <f>IF(DJ162=0,0,DJ162/DJ$161*100)</f>
        <v>0</v>
      </c>
      <c r="DL162" s="62"/>
      <c r="DM162" s="61">
        <f>IF(DL162=0,0,DL162/DL$161*100)</f>
        <v>0</v>
      </c>
      <c r="DN162" s="62"/>
      <c r="DO162" s="61">
        <f>IF(DN162=0,0,DN162/DN$161*100)</f>
        <v>0</v>
      </c>
      <c r="DP162" s="62"/>
      <c r="DQ162" s="61">
        <f>IF(DP162=0,0,DP162/DP$161*100)</f>
        <v>0</v>
      </c>
      <c r="DR162" s="62"/>
      <c r="DS162" s="61">
        <f>IF(DR162=0,0,DR162/DR$161*100)</f>
        <v>0</v>
      </c>
      <c r="DT162" s="62"/>
      <c r="DU162" s="61">
        <f>IF(DT162=0,0,DT162/DT$161*100)</f>
        <v>0</v>
      </c>
      <c r="DV162" s="62"/>
      <c r="DW162" s="61">
        <f>IF(DV162=0,0,DV162/DV$161*100)</f>
        <v>0</v>
      </c>
      <c r="DX162" s="62"/>
      <c r="DY162" s="61">
        <f>IF(DX162=0,0,DX162/DX$161*100)</f>
        <v>0</v>
      </c>
      <c r="DZ162" s="62"/>
      <c r="EA162" s="61">
        <f>IF(DZ162=0,0,DZ162/DZ$161*100)</f>
        <v>0</v>
      </c>
      <c r="EB162" s="62">
        <f>DZ162</f>
        <v>0</v>
      </c>
      <c r="EC162" s="61">
        <f>IF(EB162=0,0,EB162/EB$161*100)</f>
        <v>0</v>
      </c>
      <c r="ED162" s="252"/>
      <c r="EE162" s="8"/>
      <c r="EF162" s="4"/>
      <c r="EG162" s="7"/>
      <c r="EH162" s="4"/>
      <c r="EI162" s="22"/>
      <c r="EJ162" s="282"/>
      <c r="EK162" s="128">
        <f t="shared" ref="EK162:EK166" si="1851">$A162</f>
        <v>0</v>
      </c>
      <c r="EL162" s="128">
        <f t="shared" ref="EL162:EL166" si="1852">$B162</f>
        <v>0</v>
      </c>
      <c r="EM162" s="60"/>
      <c r="EN162" s="61">
        <f>IF(EM162=0,0,EM162/EM$161*100)</f>
        <v>0</v>
      </c>
      <c r="EO162" s="62"/>
      <c r="EP162" s="61">
        <f>IF(EO162=0,0,EO162/EO$161*100)</f>
        <v>0</v>
      </c>
      <c r="EQ162" s="62"/>
      <c r="ER162" s="61">
        <f>IF(EQ162=0,0,EQ162/EQ$161*100)</f>
        <v>0</v>
      </c>
      <c r="ES162" s="62"/>
      <c r="ET162" s="61">
        <f>IF(ES162=0,0,ES162/ES$161*100)</f>
        <v>0</v>
      </c>
      <c r="EU162" s="62"/>
      <c r="EV162" s="61">
        <f>IF(EU162=0,0,EU162/EU$161*100)</f>
        <v>0</v>
      </c>
      <c r="EW162" s="62"/>
      <c r="EX162" s="61">
        <f>IF(EW162=0,0,EW162/EW$161*100)</f>
        <v>0</v>
      </c>
      <c r="EY162" s="62"/>
      <c r="EZ162" s="61">
        <f>IF(EY162=0,0,EY162/EY$161*100)</f>
        <v>0</v>
      </c>
      <c r="FA162" s="62"/>
      <c r="FB162" s="61">
        <f>IF(FA162=0,0,FA162/FA$161*100)</f>
        <v>0</v>
      </c>
      <c r="FC162" s="62"/>
      <c r="FD162" s="61">
        <f>IF(FC162=0,0,FC162/FC$161*100)</f>
        <v>0</v>
      </c>
      <c r="FE162" s="62"/>
      <c r="FF162" s="61">
        <f>IF(FE162=0,0,FE162/FE$161*100)</f>
        <v>0</v>
      </c>
      <c r="FG162" s="62"/>
      <c r="FH162" s="61">
        <f>IF(FG162=0,0,FG162/FG$161*100)</f>
        <v>0</v>
      </c>
      <c r="FI162" s="62"/>
      <c r="FJ162" s="61">
        <f>IF(FI162=0,0,FI162/FI$161*100)</f>
        <v>0</v>
      </c>
      <c r="FK162" s="62">
        <f>FI162</f>
        <v>0</v>
      </c>
      <c r="FL162" s="61">
        <f>IF(FK162=0,0,FK162/FK$161*100)</f>
        <v>0</v>
      </c>
      <c r="FM162" s="252"/>
      <c r="FN162" s="8"/>
      <c r="FO162" s="4"/>
      <c r="FP162" s="7"/>
      <c r="FQ162" s="4"/>
      <c r="FR162" s="22"/>
      <c r="FS162" s="282"/>
    </row>
    <row r="163" spans="1:175" hidden="1" outlineLevel="1" x14ac:dyDescent="0.2">
      <c r="A163" s="384"/>
      <c r="B163" s="387"/>
      <c r="C163" s="62"/>
      <c r="D163" s="61">
        <f t="shared" ref="D163:F166" si="1853">IF(C163=0,0,C163/C$161*100)</f>
        <v>0</v>
      </c>
      <c r="E163" s="62"/>
      <c r="F163" s="61">
        <f t="shared" si="1853"/>
        <v>0</v>
      </c>
      <c r="G163" s="62"/>
      <c r="H163" s="61">
        <f>IF(G163=0,0,G163/G$161*100)</f>
        <v>0</v>
      </c>
      <c r="I163" s="62"/>
      <c r="J163" s="61">
        <f>IF(I163=0,0,I163/I$161*100)</f>
        <v>0</v>
      </c>
      <c r="K163" s="62"/>
      <c r="L163" s="61">
        <f>IF(K163=0,0,K163/K$161*100)</f>
        <v>0</v>
      </c>
      <c r="M163" s="62"/>
      <c r="N163" s="61">
        <f>IF(M163=0,0,M163/M$161*100)</f>
        <v>0</v>
      </c>
      <c r="O163" s="62"/>
      <c r="P163" s="61">
        <f>IF(O163=0,0,O163/O$161*100)</f>
        <v>0</v>
      </c>
      <c r="Q163" s="62"/>
      <c r="R163" s="61">
        <f>IF(Q163=0,0,Q163/Q$161*100)</f>
        <v>0</v>
      </c>
      <c r="S163" s="62"/>
      <c r="T163" s="61">
        <f>IF(S163=0,0,S163/S$161*100)</f>
        <v>0</v>
      </c>
      <c r="U163" s="62"/>
      <c r="V163" s="61">
        <f>IF(U163=0,0,U163/U$161*100)</f>
        <v>0</v>
      </c>
      <c r="W163" s="62"/>
      <c r="X163" s="61">
        <f>IF(W163=0,0,W163/W$161*100)</f>
        <v>0</v>
      </c>
      <c r="Y163" s="62"/>
      <c r="Z163" s="61">
        <f>IF(Y163=0,0,Y163/Y$161*100)</f>
        <v>0</v>
      </c>
      <c r="AA163" s="62">
        <f>Y163</f>
        <v>0</v>
      </c>
      <c r="AB163" s="61">
        <f>IF(AA163=0,0,AA163/AA$161*100)</f>
        <v>0</v>
      </c>
      <c r="AC163" s="252"/>
      <c r="AD163" s="8"/>
      <c r="AE163" s="4"/>
      <c r="AF163" s="7"/>
      <c r="AG163" s="4"/>
      <c r="AH163" s="22"/>
      <c r="AI163" s="282"/>
      <c r="AJ163" s="128">
        <f t="shared" si="1845"/>
        <v>0</v>
      </c>
      <c r="AK163" s="128">
        <f t="shared" si="1846"/>
        <v>0</v>
      </c>
      <c r="AL163" s="60"/>
      <c r="AM163" s="61">
        <f t="shared" ref="AM163:AM166" si="1854">IF(AL163=0,0,AL163/AL$161*100)</f>
        <v>0</v>
      </c>
      <c r="AN163" s="62"/>
      <c r="AO163" s="61">
        <f t="shared" ref="AO163:AO166" si="1855">IF(AN163=0,0,AN163/AN$161*100)</f>
        <v>0</v>
      </c>
      <c r="AP163" s="62"/>
      <c r="AQ163" s="61">
        <f>IF(AP163=0,0,AP163/AP$161*100)</f>
        <v>0</v>
      </c>
      <c r="AR163" s="62"/>
      <c r="AS163" s="61">
        <f>IF(AR163=0,0,AR163/AR$161*100)</f>
        <v>0</v>
      </c>
      <c r="AT163" s="62"/>
      <c r="AU163" s="61">
        <f>IF(AT163=0,0,AT163/AT$161*100)</f>
        <v>0</v>
      </c>
      <c r="AV163" s="62"/>
      <c r="AW163" s="61">
        <f>IF(AV163=0,0,AV163/AV$161*100)</f>
        <v>0</v>
      </c>
      <c r="AX163" s="62"/>
      <c r="AY163" s="61">
        <f>IF(AX163=0,0,AX163/AX$161*100)</f>
        <v>0</v>
      </c>
      <c r="AZ163" s="62"/>
      <c r="BA163" s="61">
        <f>IF(AZ163=0,0,AZ163/AZ$161*100)</f>
        <v>0</v>
      </c>
      <c r="BB163" s="62"/>
      <c r="BC163" s="61">
        <f>IF(BB163=0,0,BB163/BB$161*100)</f>
        <v>0</v>
      </c>
      <c r="BD163" s="62"/>
      <c r="BE163" s="61">
        <f>IF(BD163=0,0,BD163/BD$161*100)</f>
        <v>0</v>
      </c>
      <c r="BF163" s="62"/>
      <c r="BG163" s="61">
        <f>IF(BF163=0,0,BF163/BF$161*100)</f>
        <v>0</v>
      </c>
      <c r="BH163" s="62"/>
      <c r="BI163" s="61">
        <f>IF(BH163=0,0,BH163/BH$161*100)</f>
        <v>0</v>
      </c>
      <c r="BJ163" s="62">
        <f>BH163</f>
        <v>0</v>
      </c>
      <c r="BK163" s="61">
        <f>IF(BJ163=0,0,BJ163/BJ$161*100)</f>
        <v>0</v>
      </c>
      <c r="BL163" s="252"/>
      <c r="BM163" s="8"/>
      <c r="BN163" s="4"/>
      <c r="BO163" s="7"/>
      <c r="BP163" s="4"/>
      <c r="BQ163" s="22"/>
      <c r="BR163" s="282"/>
      <c r="BS163" s="128">
        <f t="shared" si="1847"/>
        <v>0</v>
      </c>
      <c r="BT163" s="128">
        <f t="shared" si="1848"/>
        <v>0</v>
      </c>
      <c r="BU163" s="60"/>
      <c r="BV163" s="61">
        <f t="shared" ref="BV163:BV166" si="1856">IF(BU163=0,0,BU163/BU$161*100)</f>
        <v>0</v>
      </c>
      <c r="BW163" s="62"/>
      <c r="BX163" s="61">
        <f t="shared" ref="BX163:BX166" si="1857">IF(BW163=0,0,BW163/BW$161*100)</f>
        <v>0</v>
      </c>
      <c r="BY163" s="62"/>
      <c r="BZ163" s="61">
        <f>IF(BY163=0,0,BY163/BY$161*100)</f>
        <v>0</v>
      </c>
      <c r="CA163" s="62"/>
      <c r="CB163" s="61">
        <f>IF(CA163=0,0,CA163/CA$161*100)</f>
        <v>0</v>
      </c>
      <c r="CC163" s="62"/>
      <c r="CD163" s="61">
        <f>IF(CC163=0,0,CC163/CC$161*100)</f>
        <v>0</v>
      </c>
      <c r="CE163" s="62"/>
      <c r="CF163" s="61">
        <f>IF(CE163=0,0,CE163/CE$161*100)</f>
        <v>0</v>
      </c>
      <c r="CG163" s="62"/>
      <c r="CH163" s="61">
        <f>IF(CG163=0,0,CG163/CG$161*100)</f>
        <v>0</v>
      </c>
      <c r="CI163" s="62"/>
      <c r="CJ163" s="61">
        <f>IF(CI163=0,0,CI163/CI$161*100)</f>
        <v>0</v>
      </c>
      <c r="CK163" s="62"/>
      <c r="CL163" s="61">
        <f>IF(CK163=0,0,CK163/CK$161*100)</f>
        <v>0</v>
      </c>
      <c r="CM163" s="62"/>
      <c r="CN163" s="61">
        <f>IF(CM163=0,0,CM163/CM$161*100)</f>
        <v>0</v>
      </c>
      <c r="CO163" s="62"/>
      <c r="CP163" s="61">
        <f>IF(CO163=0,0,CO163/CO$161*100)</f>
        <v>0</v>
      </c>
      <c r="CQ163" s="62"/>
      <c r="CR163" s="61">
        <f>IF(CQ163=0,0,CQ163/CQ$161*100)</f>
        <v>0</v>
      </c>
      <c r="CS163" s="62">
        <f>CQ163</f>
        <v>0</v>
      </c>
      <c r="CT163" s="61">
        <f>IF(CS163=0,0,CS163/CS$161*100)</f>
        <v>0</v>
      </c>
      <c r="CU163" s="252"/>
      <c r="CV163" s="8"/>
      <c r="CW163" s="4"/>
      <c r="CX163" s="7"/>
      <c r="CY163" s="4"/>
      <c r="CZ163" s="22"/>
      <c r="DA163" s="282"/>
      <c r="DB163" s="128">
        <f t="shared" si="1849"/>
        <v>0</v>
      </c>
      <c r="DC163" s="128">
        <f t="shared" si="1850"/>
        <v>0</v>
      </c>
      <c r="DD163" s="60"/>
      <c r="DE163" s="61">
        <f t="shared" ref="DE163:DE166" si="1858">IF(DD163=0,0,DD163/DD$161*100)</f>
        <v>0</v>
      </c>
      <c r="DF163" s="62"/>
      <c r="DG163" s="61">
        <f t="shared" ref="DG163:DG166" si="1859">IF(DF163=0,0,DF163/DF$161*100)</f>
        <v>0</v>
      </c>
      <c r="DH163" s="62"/>
      <c r="DI163" s="61">
        <f>IF(DH163=0,0,DH163/DH$161*100)</f>
        <v>0</v>
      </c>
      <c r="DJ163" s="62"/>
      <c r="DK163" s="61">
        <f>IF(DJ163=0,0,DJ163/DJ$161*100)</f>
        <v>0</v>
      </c>
      <c r="DL163" s="62"/>
      <c r="DM163" s="61">
        <f>IF(DL163=0,0,DL163/DL$161*100)</f>
        <v>0</v>
      </c>
      <c r="DN163" s="62"/>
      <c r="DO163" s="61">
        <f>IF(DN163=0,0,DN163/DN$161*100)</f>
        <v>0</v>
      </c>
      <c r="DP163" s="62"/>
      <c r="DQ163" s="61">
        <f>IF(DP163=0,0,DP163/DP$161*100)</f>
        <v>0</v>
      </c>
      <c r="DR163" s="62"/>
      <c r="DS163" s="61">
        <f>IF(DR163=0,0,DR163/DR$161*100)</f>
        <v>0</v>
      </c>
      <c r="DT163" s="62"/>
      <c r="DU163" s="61">
        <f>IF(DT163=0,0,DT163/DT$161*100)</f>
        <v>0</v>
      </c>
      <c r="DV163" s="62"/>
      <c r="DW163" s="61">
        <f>IF(DV163=0,0,DV163/DV$161*100)</f>
        <v>0</v>
      </c>
      <c r="DX163" s="62"/>
      <c r="DY163" s="61">
        <f>IF(DX163=0,0,DX163/DX$161*100)</f>
        <v>0</v>
      </c>
      <c r="DZ163" s="62"/>
      <c r="EA163" s="61">
        <f>IF(DZ163=0,0,DZ163/DZ$161*100)</f>
        <v>0</v>
      </c>
      <c r="EB163" s="62">
        <f>DZ163</f>
        <v>0</v>
      </c>
      <c r="EC163" s="61">
        <f>IF(EB163=0,0,EB163/EB$161*100)</f>
        <v>0</v>
      </c>
      <c r="ED163" s="252"/>
      <c r="EE163" s="8"/>
      <c r="EF163" s="4"/>
      <c r="EG163" s="7"/>
      <c r="EH163" s="4"/>
      <c r="EI163" s="22"/>
      <c r="EJ163" s="282"/>
      <c r="EK163" s="128">
        <f t="shared" si="1851"/>
        <v>0</v>
      </c>
      <c r="EL163" s="128">
        <f t="shared" si="1852"/>
        <v>0</v>
      </c>
      <c r="EM163" s="60"/>
      <c r="EN163" s="61">
        <f t="shared" ref="EN163:EN166" si="1860">IF(EM163=0,0,EM163/EM$161*100)</f>
        <v>0</v>
      </c>
      <c r="EO163" s="62"/>
      <c r="EP163" s="61">
        <f t="shared" ref="EP163:EP166" si="1861">IF(EO163=0,0,EO163/EO$161*100)</f>
        <v>0</v>
      </c>
      <c r="EQ163" s="62"/>
      <c r="ER163" s="61">
        <f>IF(EQ163=0,0,EQ163/EQ$161*100)</f>
        <v>0</v>
      </c>
      <c r="ES163" s="62"/>
      <c r="ET163" s="61">
        <f>IF(ES163=0,0,ES163/ES$161*100)</f>
        <v>0</v>
      </c>
      <c r="EU163" s="62"/>
      <c r="EV163" s="61">
        <f>IF(EU163=0,0,EU163/EU$161*100)</f>
        <v>0</v>
      </c>
      <c r="EW163" s="62"/>
      <c r="EX163" s="61">
        <f>IF(EW163=0,0,EW163/EW$161*100)</f>
        <v>0</v>
      </c>
      <c r="EY163" s="62"/>
      <c r="EZ163" s="61">
        <f>IF(EY163=0,0,EY163/EY$161*100)</f>
        <v>0</v>
      </c>
      <c r="FA163" s="62"/>
      <c r="FB163" s="61">
        <f>IF(FA163=0,0,FA163/FA$161*100)</f>
        <v>0</v>
      </c>
      <c r="FC163" s="62"/>
      <c r="FD163" s="61">
        <f>IF(FC163=0,0,FC163/FC$161*100)</f>
        <v>0</v>
      </c>
      <c r="FE163" s="62"/>
      <c r="FF163" s="61">
        <f>IF(FE163=0,0,FE163/FE$161*100)</f>
        <v>0</v>
      </c>
      <c r="FG163" s="62"/>
      <c r="FH163" s="61">
        <f>IF(FG163=0,0,FG163/FG$161*100)</f>
        <v>0</v>
      </c>
      <c r="FI163" s="62"/>
      <c r="FJ163" s="61">
        <f>IF(FI163=0,0,FI163/FI$161*100)</f>
        <v>0</v>
      </c>
      <c r="FK163" s="62">
        <f>FI163</f>
        <v>0</v>
      </c>
      <c r="FL163" s="61">
        <f>IF(FK163=0,0,FK163/FK$161*100)</f>
        <v>0</v>
      </c>
      <c r="FM163" s="252"/>
      <c r="FN163" s="8"/>
      <c r="FO163" s="4"/>
      <c r="FP163" s="7"/>
      <c r="FQ163" s="4"/>
      <c r="FR163" s="22"/>
      <c r="FS163" s="282"/>
    </row>
    <row r="164" spans="1:175" hidden="1" outlineLevel="1" x14ac:dyDescent="0.2">
      <c r="A164" s="384"/>
      <c r="B164" s="387"/>
      <c r="C164" s="62"/>
      <c r="D164" s="61">
        <f t="shared" si="1853"/>
        <v>0</v>
      </c>
      <c r="E164" s="62"/>
      <c r="F164" s="61">
        <f t="shared" si="1853"/>
        <v>0</v>
      </c>
      <c r="G164" s="62"/>
      <c r="H164" s="61">
        <f>IF(G164=0,0,G164/G$161*100)</f>
        <v>0</v>
      </c>
      <c r="I164" s="62"/>
      <c r="J164" s="61">
        <f>IF(I164=0,0,I164/I$161*100)</f>
        <v>0</v>
      </c>
      <c r="K164" s="62"/>
      <c r="L164" s="61">
        <f>IF(K164=0,0,K164/K$161*100)</f>
        <v>0</v>
      </c>
      <c r="M164" s="62"/>
      <c r="N164" s="61">
        <f>IF(M164=0,0,M164/M$161*100)</f>
        <v>0</v>
      </c>
      <c r="O164" s="62"/>
      <c r="P164" s="61">
        <f>IF(O164=0,0,O164/O$161*100)</f>
        <v>0</v>
      </c>
      <c r="Q164" s="62"/>
      <c r="R164" s="61">
        <f>IF(Q164=0,0,Q164/Q$161*100)</f>
        <v>0</v>
      </c>
      <c r="S164" s="62"/>
      <c r="T164" s="61">
        <f>IF(S164=0,0,S164/S$161*100)</f>
        <v>0</v>
      </c>
      <c r="U164" s="62"/>
      <c r="V164" s="61">
        <f>IF(U164=0,0,U164/U$161*100)</f>
        <v>0</v>
      </c>
      <c r="W164" s="62"/>
      <c r="X164" s="61">
        <f>IF(W164=0,0,W164/W$161*100)</f>
        <v>0</v>
      </c>
      <c r="Y164" s="62"/>
      <c r="Z164" s="61">
        <f>IF(Y164=0,0,Y164/Y$161*100)</f>
        <v>0</v>
      </c>
      <c r="AA164" s="62">
        <f>Y164</f>
        <v>0</v>
      </c>
      <c r="AB164" s="61">
        <f>IF(AA164=0,0,AA164/AA$161*100)</f>
        <v>0</v>
      </c>
      <c r="AC164" s="252"/>
      <c r="AD164" s="8"/>
      <c r="AE164" s="4"/>
      <c r="AF164" s="7"/>
      <c r="AG164" s="4"/>
      <c r="AH164" s="22"/>
      <c r="AI164" s="282"/>
      <c r="AJ164" s="128">
        <f t="shared" si="1845"/>
        <v>0</v>
      </c>
      <c r="AK164" s="128">
        <f t="shared" si="1846"/>
        <v>0</v>
      </c>
      <c r="AL164" s="60"/>
      <c r="AM164" s="61">
        <f t="shared" si="1854"/>
        <v>0</v>
      </c>
      <c r="AN164" s="62"/>
      <c r="AO164" s="61">
        <f t="shared" si="1855"/>
        <v>0</v>
      </c>
      <c r="AP164" s="62"/>
      <c r="AQ164" s="61">
        <f>IF(AP164=0,0,AP164/AP$161*100)</f>
        <v>0</v>
      </c>
      <c r="AR164" s="62"/>
      <c r="AS164" s="61">
        <f>IF(AR164=0,0,AR164/AR$161*100)</f>
        <v>0</v>
      </c>
      <c r="AT164" s="62"/>
      <c r="AU164" s="61">
        <f>IF(AT164=0,0,AT164/AT$161*100)</f>
        <v>0</v>
      </c>
      <c r="AV164" s="62"/>
      <c r="AW164" s="61">
        <f>IF(AV164=0,0,AV164/AV$161*100)</f>
        <v>0</v>
      </c>
      <c r="AX164" s="62"/>
      <c r="AY164" s="61">
        <f>IF(AX164=0,0,AX164/AX$161*100)</f>
        <v>0</v>
      </c>
      <c r="AZ164" s="62"/>
      <c r="BA164" s="61">
        <f>IF(AZ164=0,0,AZ164/AZ$161*100)</f>
        <v>0</v>
      </c>
      <c r="BB164" s="62"/>
      <c r="BC164" s="61">
        <f>IF(BB164=0,0,BB164/BB$161*100)</f>
        <v>0</v>
      </c>
      <c r="BD164" s="62"/>
      <c r="BE164" s="61">
        <f>IF(BD164=0,0,BD164/BD$161*100)</f>
        <v>0</v>
      </c>
      <c r="BF164" s="62"/>
      <c r="BG164" s="61">
        <f>IF(BF164=0,0,BF164/BF$161*100)</f>
        <v>0</v>
      </c>
      <c r="BH164" s="62"/>
      <c r="BI164" s="61">
        <f>IF(BH164=0,0,BH164/BH$161*100)</f>
        <v>0</v>
      </c>
      <c r="BJ164" s="62">
        <f>BH164</f>
        <v>0</v>
      </c>
      <c r="BK164" s="61">
        <f>IF(BJ164=0,0,BJ164/BJ$161*100)</f>
        <v>0</v>
      </c>
      <c r="BL164" s="252"/>
      <c r="BM164" s="8"/>
      <c r="BN164" s="4"/>
      <c r="BO164" s="7"/>
      <c r="BP164" s="4"/>
      <c r="BQ164" s="22"/>
      <c r="BR164" s="282"/>
      <c r="BS164" s="128">
        <f t="shared" si="1847"/>
        <v>0</v>
      </c>
      <c r="BT164" s="128">
        <f t="shared" si="1848"/>
        <v>0</v>
      </c>
      <c r="BU164" s="60"/>
      <c r="BV164" s="61">
        <f t="shared" si="1856"/>
        <v>0</v>
      </c>
      <c r="BW164" s="62"/>
      <c r="BX164" s="61">
        <f t="shared" si="1857"/>
        <v>0</v>
      </c>
      <c r="BY164" s="62"/>
      <c r="BZ164" s="61">
        <f>IF(BY164=0,0,BY164/BY$161*100)</f>
        <v>0</v>
      </c>
      <c r="CA164" s="62"/>
      <c r="CB164" s="61">
        <f>IF(CA164=0,0,CA164/CA$161*100)</f>
        <v>0</v>
      </c>
      <c r="CC164" s="62"/>
      <c r="CD164" s="61">
        <f>IF(CC164=0,0,CC164/CC$161*100)</f>
        <v>0</v>
      </c>
      <c r="CE164" s="62"/>
      <c r="CF164" s="61">
        <f>IF(CE164=0,0,CE164/CE$161*100)</f>
        <v>0</v>
      </c>
      <c r="CG164" s="62"/>
      <c r="CH164" s="61">
        <f>IF(CG164=0,0,CG164/CG$161*100)</f>
        <v>0</v>
      </c>
      <c r="CI164" s="62"/>
      <c r="CJ164" s="61">
        <f>IF(CI164=0,0,CI164/CI$161*100)</f>
        <v>0</v>
      </c>
      <c r="CK164" s="62"/>
      <c r="CL164" s="61">
        <f>IF(CK164=0,0,CK164/CK$161*100)</f>
        <v>0</v>
      </c>
      <c r="CM164" s="62"/>
      <c r="CN164" s="61">
        <f>IF(CM164=0,0,CM164/CM$161*100)</f>
        <v>0</v>
      </c>
      <c r="CO164" s="62"/>
      <c r="CP164" s="61">
        <f>IF(CO164=0,0,CO164/CO$161*100)</f>
        <v>0</v>
      </c>
      <c r="CQ164" s="62"/>
      <c r="CR164" s="61">
        <f>IF(CQ164=0,0,CQ164/CQ$161*100)</f>
        <v>0</v>
      </c>
      <c r="CS164" s="62">
        <f>CQ164</f>
        <v>0</v>
      </c>
      <c r="CT164" s="61">
        <f>IF(CS164=0,0,CS164/CS$161*100)</f>
        <v>0</v>
      </c>
      <c r="CU164" s="252"/>
      <c r="CV164" s="8"/>
      <c r="CW164" s="4"/>
      <c r="CX164" s="7"/>
      <c r="CY164" s="4"/>
      <c r="CZ164" s="22"/>
      <c r="DA164" s="282"/>
      <c r="DB164" s="128">
        <f t="shared" si="1849"/>
        <v>0</v>
      </c>
      <c r="DC164" s="128">
        <f t="shared" si="1850"/>
        <v>0</v>
      </c>
      <c r="DD164" s="60"/>
      <c r="DE164" s="61">
        <f t="shared" si="1858"/>
        <v>0</v>
      </c>
      <c r="DF164" s="62"/>
      <c r="DG164" s="61">
        <f t="shared" si="1859"/>
        <v>0</v>
      </c>
      <c r="DH164" s="62"/>
      <c r="DI164" s="61">
        <f>IF(DH164=0,0,DH164/DH$161*100)</f>
        <v>0</v>
      </c>
      <c r="DJ164" s="62"/>
      <c r="DK164" s="61">
        <f>IF(DJ164=0,0,DJ164/DJ$161*100)</f>
        <v>0</v>
      </c>
      <c r="DL164" s="62"/>
      <c r="DM164" s="61">
        <f>IF(DL164=0,0,DL164/DL$161*100)</f>
        <v>0</v>
      </c>
      <c r="DN164" s="62"/>
      <c r="DO164" s="61">
        <f>IF(DN164=0,0,DN164/DN$161*100)</f>
        <v>0</v>
      </c>
      <c r="DP164" s="62"/>
      <c r="DQ164" s="61">
        <f>IF(DP164=0,0,DP164/DP$161*100)</f>
        <v>0</v>
      </c>
      <c r="DR164" s="62"/>
      <c r="DS164" s="61">
        <f>IF(DR164=0,0,DR164/DR$161*100)</f>
        <v>0</v>
      </c>
      <c r="DT164" s="62"/>
      <c r="DU164" s="61">
        <f>IF(DT164=0,0,DT164/DT$161*100)</f>
        <v>0</v>
      </c>
      <c r="DV164" s="62"/>
      <c r="DW164" s="61">
        <f>IF(DV164=0,0,DV164/DV$161*100)</f>
        <v>0</v>
      </c>
      <c r="DX164" s="62"/>
      <c r="DY164" s="61">
        <f>IF(DX164=0,0,DX164/DX$161*100)</f>
        <v>0</v>
      </c>
      <c r="DZ164" s="62"/>
      <c r="EA164" s="61">
        <f>IF(DZ164=0,0,DZ164/DZ$161*100)</f>
        <v>0</v>
      </c>
      <c r="EB164" s="62">
        <f>DZ164</f>
        <v>0</v>
      </c>
      <c r="EC164" s="61">
        <f>IF(EB164=0,0,EB164/EB$161*100)</f>
        <v>0</v>
      </c>
      <c r="ED164" s="252"/>
      <c r="EE164" s="8"/>
      <c r="EF164" s="4"/>
      <c r="EG164" s="7"/>
      <c r="EH164" s="4"/>
      <c r="EI164" s="22"/>
      <c r="EJ164" s="282"/>
      <c r="EK164" s="128">
        <f t="shared" si="1851"/>
        <v>0</v>
      </c>
      <c r="EL164" s="128">
        <f t="shared" si="1852"/>
        <v>0</v>
      </c>
      <c r="EM164" s="60"/>
      <c r="EN164" s="61">
        <f t="shared" si="1860"/>
        <v>0</v>
      </c>
      <c r="EO164" s="62"/>
      <c r="EP164" s="61">
        <f t="shared" si="1861"/>
        <v>0</v>
      </c>
      <c r="EQ164" s="62"/>
      <c r="ER164" s="61">
        <f>IF(EQ164=0,0,EQ164/EQ$161*100)</f>
        <v>0</v>
      </c>
      <c r="ES164" s="62"/>
      <c r="ET164" s="61">
        <f>IF(ES164=0,0,ES164/ES$161*100)</f>
        <v>0</v>
      </c>
      <c r="EU164" s="62"/>
      <c r="EV164" s="61">
        <f>IF(EU164=0,0,EU164/EU$161*100)</f>
        <v>0</v>
      </c>
      <c r="EW164" s="62"/>
      <c r="EX164" s="61">
        <f>IF(EW164=0,0,EW164/EW$161*100)</f>
        <v>0</v>
      </c>
      <c r="EY164" s="62"/>
      <c r="EZ164" s="61">
        <f>IF(EY164=0,0,EY164/EY$161*100)</f>
        <v>0</v>
      </c>
      <c r="FA164" s="62"/>
      <c r="FB164" s="61">
        <f>IF(FA164=0,0,FA164/FA$161*100)</f>
        <v>0</v>
      </c>
      <c r="FC164" s="62"/>
      <c r="FD164" s="61">
        <f>IF(FC164=0,0,FC164/FC$161*100)</f>
        <v>0</v>
      </c>
      <c r="FE164" s="62"/>
      <c r="FF164" s="61">
        <f>IF(FE164=0,0,FE164/FE$161*100)</f>
        <v>0</v>
      </c>
      <c r="FG164" s="62"/>
      <c r="FH164" s="61">
        <f>IF(FG164=0,0,FG164/FG$161*100)</f>
        <v>0</v>
      </c>
      <c r="FI164" s="62"/>
      <c r="FJ164" s="61">
        <f>IF(FI164=0,0,FI164/FI$161*100)</f>
        <v>0</v>
      </c>
      <c r="FK164" s="62">
        <f>FI164</f>
        <v>0</v>
      </c>
      <c r="FL164" s="61">
        <f>IF(FK164=0,0,FK164/FK$161*100)</f>
        <v>0</v>
      </c>
      <c r="FM164" s="252"/>
      <c r="FN164" s="8"/>
      <c r="FO164" s="4"/>
      <c r="FP164" s="7"/>
      <c r="FQ164" s="4"/>
      <c r="FR164" s="22"/>
      <c r="FS164" s="282"/>
    </row>
    <row r="165" spans="1:175" hidden="1" outlineLevel="1" x14ac:dyDescent="0.2">
      <c r="A165" s="384"/>
      <c r="B165" s="387"/>
      <c r="C165" s="62"/>
      <c r="D165" s="61">
        <f t="shared" si="1853"/>
        <v>0</v>
      </c>
      <c r="E165" s="62"/>
      <c r="F165" s="61">
        <f t="shared" si="1853"/>
        <v>0</v>
      </c>
      <c r="G165" s="62"/>
      <c r="H165" s="61">
        <f>IF(G165=0,0,G165/G$161*100)</f>
        <v>0</v>
      </c>
      <c r="I165" s="62"/>
      <c r="J165" s="61">
        <f>IF(I165=0,0,I165/I$161*100)</f>
        <v>0</v>
      </c>
      <c r="K165" s="62"/>
      <c r="L165" s="61">
        <f>IF(K165=0,0,K165/K$161*100)</f>
        <v>0</v>
      </c>
      <c r="M165" s="62"/>
      <c r="N165" s="61">
        <f>IF(M165=0,0,M165/M$161*100)</f>
        <v>0</v>
      </c>
      <c r="O165" s="62"/>
      <c r="P165" s="61">
        <f>IF(O165=0,0,O165/O$161*100)</f>
        <v>0</v>
      </c>
      <c r="Q165" s="62"/>
      <c r="R165" s="61">
        <f>IF(Q165=0,0,Q165/Q$161*100)</f>
        <v>0</v>
      </c>
      <c r="S165" s="62"/>
      <c r="T165" s="61">
        <f>IF(S165=0,0,S165/S$161*100)</f>
        <v>0</v>
      </c>
      <c r="U165" s="62"/>
      <c r="V165" s="61">
        <f>IF(U165=0,0,U165/U$161*100)</f>
        <v>0</v>
      </c>
      <c r="W165" s="62"/>
      <c r="X165" s="61">
        <f>IF(W165=0,0,W165/W$161*100)</f>
        <v>0</v>
      </c>
      <c r="Y165" s="62"/>
      <c r="Z165" s="61">
        <f>IF(Y165=0,0,Y165/Y$161*100)</f>
        <v>0</v>
      </c>
      <c r="AA165" s="62">
        <f>Y165</f>
        <v>0</v>
      </c>
      <c r="AB165" s="61">
        <f>IF(AA165=0,0,AA165/AA$161*100)</f>
        <v>0</v>
      </c>
      <c r="AC165" s="252"/>
      <c r="AD165" s="8"/>
      <c r="AE165" s="4"/>
      <c r="AF165" s="7"/>
      <c r="AG165" s="4"/>
      <c r="AH165" s="22"/>
      <c r="AI165" s="282"/>
      <c r="AJ165" s="128">
        <f t="shared" si="1845"/>
        <v>0</v>
      </c>
      <c r="AK165" s="128">
        <f t="shared" si="1846"/>
        <v>0</v>
      </c>
      <c r="AL165" s="60"/>
      <c r="AM165" s="61">
        <f t="shared" si="1854"/>
        <v>0</v>
      </c>
      <c r="AN165" s="62"/>
      <c r="AO165" s="61">
        <f t="shared" si="1855"/>
        <v>0</v>
      </c>
      <c r="AP165" s="62"/>
      <c r="AQ165" s="61">
        <f>IF(AP165=0,0,AP165/AP$161*100)</f>
        <v>0</v>
      </c>
      <c r="AR165" s="62"/>
      <c r="AS165" s="61">
        <f>IF(AR165=0,0,AR165/AR$161*100)</f>
        <v>0</v>
      </c>
      <c r="AT165" s="62"/>
      <c r="AU165" s="61">
        <f>IF(AT165=0,0,AT165/AT$161*100)</f>
        <v>0</v>
      </c>
      <c r="AV165" s="62"/>
      <c r="AW165" s="61">
        <f>IF(AV165=0,0,AV165/AV$161*100)</f>
        <v>0</v>
      </c>
      <c r="AX165" s="62"/>
      <c r="AY165" s="61">
        <f>IF(AX165=0,0,AX165/AX$161*100)</f>
        <v>0</v>
      </c>
      <c r="AZ165" s="62"/>
      <c r="BA165" s="61">
        <f>IF(AZ165=0,0,AZ165/AZ$161*100)</f>
        <v>0</v>
      </c>
      <c r="BB165" s="62"/>
      <c r="BC165" s="61">
        <f>IF(BB165=0,0,BB165/BB$161*100)</f>
        <v>0</v>
      </c>
      <c r="BD165" s="62"/>
      <c r="BE165" s="61">
        <f>IF(BD165=0,0,BD165/BD$161*100)</f>
        <v>0</v>
      </c>
      <c r="BF165" s="62"/>
      <c r="BG165" s="61">
        <f>IF(BF165=0,0,BF165/BF$161*100)</f>
        <v>0</v>
      </c>
      <c r="BH165" s="62"/>
      <c r="BI165" s="61">
        <f>IF(BH165=0,0,BH165/BH$161*100)</f>
        <v>0</v>
      </c>
      <c r="BJ165" s="62">
        <f>BH165</f>
        <v>0</v>
      </c>
      <c r="BK165" s="61">
        <f>IF(BJ165=0,0,BJ165/BJ$161*100)</f>
        <v>0</v>
      </c>
      <c r="BL165" s="252"/>
      <c r="BM165" s="8"/>
      <c r="BN165" s="4"/>
      <c r="BO165" s="7"/>
      <c r="BP165" s="4"/>
      <c r="BQ165" s="22"/>
      <c r="BR165" s="282"/>
      <c r="BS165" s="128">
        <f t="shared" si="1847"/>
        <v>0</v>
      </c>
      <c r="BT165" s="128">
        <f t="shared" si="1848"/>
        <v>0</v>
      </c>
      <c r="BU165" s="60"/>
      <c r="BV165" s="61">
        <f t="shared" si="1856"/>
        <v>0</v>
      </c>
      <c r="BW165" s="62"/>
      <c r="BX165" s="61">
        <f t="shared" si="1857"/>
        <v>0</v>
      </c>
      <c r="BY165" s="62"/>
      <c r="BZ165" s="61">
        <f>IF(BY165=0,0,BY165/BY$161*100)</f>
        <v>0</v>
      </c>
      <c r="CA165" s="62"/>
      <c r="CB165" s="61">
        <f>IF(CA165=0,0,CA165/CA$161*100)</f>
        <v>0</v>
      </c>
      <c r="CC165" s="62"/>
      <c r="CD165" s="61">
        <f>IF(CC165=0,0,CC165/CC$161*100)</f>
        <v>0</v>
      </c>
      <c r="CE165" s="62"/>
      <c r="CF165" s="61">
        <f>IF(CE165=0,0,CE165/CE$161*100)</f>
        <v>0</v>
      </c>
      <c r="CG165" s="62"/>
      <c r="CH165" s="61">
        <f>IF(CG165=0,0,CG165/CG$161*100)</f>
        <v>0</v>
      </c>
      <c r="CI165" s="62"/>
      <c r="CJ165" s="61">
        <f>IF(CI165=0,0,CI165/CI$161*100)</f>
        <v>0</v>
      </c>
      <c r="CK165" s="62"/>
      <c r="CL165" s="61">
        <f>IF(CK165=0,0,CK165/CK$161*100)</f>
        <v>0</v>
      </c>
      <c r="CM165" s="62"/>
      <c r="CN165" s="61">
        <f>IF(CM165=0,0,CM165/CM$161*100)</f>
        <v>0</v>
      </c>
      <c r="CO165" s="62"/>
      <c r="CP165" s="61">
        <f>IF(CO165=0,0,CO165/CO$161*100)</f>
        <v>0</v>
      </c>
      <c r="CQ165" s="62"/>
      <c r="CR165" s="61">
        <f>IF(CQ165=0,0,CQ165/CQ$161*100)</f>
        <v>0</v>
      </c>
      <c r="CS165" s="62">
        <f>CQ165</f>
        <v>0</v>
      </c>
      <c r="CT165" s="61">
        <f>IF(CS165=0,0,CS165/CS$161*100)</f>
        <v>0</v>
      </c>
      <c r="CU165" s="252"/>
      <c r="CV165" s="8"/>
      <c r="CW165" s="4"/>
      <c r="CX165" s="7"/>
      <c r="CY165" s="4"/>
      <c r="CZ165" s="22"/>
      <c r="DA165" s="282"/>
      <c r="DB165" s="128">
        <f t="shared" si="1849"/>
        <v>0</v>
      </c>
      <c r="DC165" s="128">
        <f t="shared" si="1850"/>
        <v>0</v>
      </c>
      <c r="DD165" s="60"/>
      <c r="DE165" s="61">
        <f t="shared" si="1858"/>
        <v>0</v>
      </c>
      <c r="DF165" s="62"/>
      <c r="DG165" s="61">
        <f t="shared" si="1859"/>
        <v>0</v>
      </c>
      <c r="DH165" s="62"/>
      <c r="DI165" s="61">
        <f>IF(DH165=0,0,DH165/DH$161*100)</f>
        <v>0</v>
      </c>
      <c r="DJ165" s="62"/>
      <c r="DK165" s="61">
        <f>IF(DJ165=0,0,DJ165/DJ$161*100)</f>
        <v>0</v>
      </c>
      <c r="DL165" s="62"/>
      <c r="DM165" s="61">
        <f>IF(DL165=0,0,DL165/DL$161*100)</f>
        <v>0</v>
      </c>
      <c r="DN165" s="62"/>
      <c r="DO165" s="61">
        <f>IF(DN165=0,0,DN165/DN$161*100)</f>
        <v>0</v>
      </c>
      <c r="DP165" s="62"/>
      <c r="DQ165" s="61">
        <f>IF(DP165=0,0,DP165/DP$161*100)</f>
        <v>0</v>
      </c>
      <c r="DR165" s="62"/>
      <c r="DS165" s="61">
        <f>IF(DR165=0,0,DR165/DR$161*100)</f>
        <v>0</v>
      </c>
      <c r="DT165" s="62"/>
      <c r="DU165" s="61">
        <f>IF(DT165=0,0,DT165/DT$161*100)</f>
        <v>0</v>
      </c>
      <c r="DV165" s="62"/>
      <c r="DW165" s="61">
        <f>IF(DV165=0,0,DV165/DV$161*100)</f>
        <v>0</v>
      </c>
      <c r="DX165" s="62"/>
      <c r="DY165" s="61">
        <f>IF(DX165=0,0,DX165/DX$161*100)</f>
        <v>0</v>
      </c>
      <c r="DZ165" s="62"/>
      <c r="EA165" s="61">
        <f>IF(DZ165=0,0,DZ165/DZ$161*100)</f>
        <v>0</v>
      </c>
      <c r="EB165" s="62">
        <f>DZ165</f>
        <v>0</v>
      </c>
      <c r="EC165" s="61">
        <f>IF(EB165=0,0,EB165/EB$161*100)</f>
        <v>0</v>
      </c>
      <c r="ED165" s="252"/>
      <c r="EE165" s="8"/>
      <c r="EF165" s="4"/>
      <c r="EG165" s="7"/>
      <c r="EH165" s="4"/>
      <c r="EI165" s="22"/>
      <c r="EJ165" s="282"/>
      <c r="EK165" s="128">
        <f t="shared" si="1851"/>
        <v>0</v>
      </c>
      <c r="EL165" s="128">
        <f t="shared" si="1852"/>
        <v>0</v>
      </c>
      <c r="EM165" s="60"/>
      <c r="EN165" s="61">
        <f t="shared" si="1860"/>
        <v>0</v>
      </c>
      <c r="EO165" s="62"/>
      <c r="EP165" s="61">
        <f t="shared" si="1861"/>
        <v>0</v>
      </c>
      <c r="EQ165" s="62"/>
      <c r="ER165" s="61">
        <f>IF(EQ165=0,0,EQ165/EQ$161*100)</f>
        <v>0</v>
      </c>
      <c r="ES165" s="62"/>
      <c r="ET165" s="61">
        <f>IF(ES165=0,0,ES165/ES$161*100)</f>
        <v>0</v>
      </c>
      <c r="EU165" s="62"/>
      <c r="EV165" s="61">
        <f>IF(EU165=0,0,EU165/EU$161*100)</f>
        <v>0</v>
      </c>
      <c r="EW165" s="62"/>
      <c r="EX165" s="61">
        <f>IF(EW165=0,0,EW165/EW$161*100)</f>
        <v>0</v>
      </c>
      <c r="EY165" s="62"/>
      <c r="EZ165" s="61">
        <f>IF(EY165=0,0,EY165/EY$161*100)</f>
        <v>0</v>
      </c>
      <c r="FA165" s="62"/>
      <c r="FB165" s="61">
        <f>IF(FA165=0,0,FA165/FA$161*100)</f>
        <v>0</v>
      </c>
      <c r="FC165" s="62"/>
      <c r="FD165" s="61">
        <f>IF(FC165=0,0,FC165/FC$161*100)</f>
        <v>0</v>
      </c>
      <c r="FE165" s="62"/>
      <c r="FF165" s="61">
        <f>IF(FE165=0,0,FE165/FE$161*100)</f>
        <v>0</v>
      </c>
      <c r="FG165" s="62"/>
      <c r="FH165" s="61">
        <f>IF(FG165=0,0,FG165/FG$161*100)</f>
        <v>0</v>
      </c>
      <c r="FI165" s="62"/>
      <c r="FJ165" s="61">
        <f>IF(FI165=0,0,FI165/FI$161*100)</f>
        <v>0</v>
      </c>
      <c r="FK165" s="62">
        <f>FI165</f>
        <v>0</v>
      </c>
      <c r="FL165" s="61">
        <f>IF(FK165=0,0,FK165/FK$161*100)</f>
        <v>0</v>
      </c>
      <c r="FM165" s="252"/>
      <c r="FN165" s="8"/>
      <c r="FO165" s="4"/>
      <c r="FP165" s="7"/>
      <c r="FQ165" s="4"/>
      <c r="FR165" s="22"/>
      <c r="FS165" s="282"/>
    </row>
    <row r="166" spans="1:175" hidden="1" outlineLevel="1" x14ac:dyDescent="0.2">
      <c r="A166" s="384"/>
      <c r="B166" s="387"/>
      <c r="C166" s="62"/>
      <c r="D166" s="61">
        <f t="shared" si="1853"/>
        <v>0</v>
      </c>
      <c r="E166" s="62"/>
      <c r="F166" s="61">
        <f t="shared" si="1853"/>
        <v>0</v>
      </c>
      <c r="G166" s="62"/>
      <c r="H166" s="61">
        <f>IF(G166=0,0,G166/G$161*100)</f>
        <v>0</v>
      </c>
      <c r="I166" s="62"/>
      <c r="J166" s="61">
        <f>IF(I166=0,0,I166/I$161*100)</f>
        <v>0</v>
      </c>
      <c r="K166" s="62"/>
      <c r="L166" s="61">
        <f>IF(K166=0,0,K166/K$161*100)</f>
        <v>0</v>
      </c>
      <c r="M166" s="62"/>
      <c r="N166" s="61">
        <f>IF(M166=0,0,M166/M$161*100)</f>
        <v>0</v>
      </c>
      <c r="O166" s="62"/>
      <c r="P166" s="61">
        <f>IF(O166=0,0,O166/O$161*100)</f>
        <v>0</v>
      </c>
      <c r="Q166" s="62"/>
      <c r="R166" s="61">
        <f>IF(Q166=0,0,Q166/Q$161*100)</f>
        <v>0</v>
      </c>
      <c r="S166" s="62"/>
      <c r="T166" s="61">
        <f>IF(S166=0,0,S166/S$161*100)</f>
        <v>0</v>
      </c>
      <c r="U166" s="62"/>
      <c r="V166" s="61">
        <f>IF(U166=0,0,U166/U$161*100)</f>
        <v>0</v>
      </c>
      <c r="W166" s="62"/>
      <c r="X166" s="61">
        <f>IF(W166=0,0,W166/W$161*100)</f>
        <v>0</v>
      </c>
      <c r="Y166" s="62"/>
      <c r="Z166" s="61">
        <f>IF(Y166=0,0,Y166/Y$161*100)</f>
        <v>0</v>
      </c>
      <c r="AA166" s="62">
        <f>Y166</f>
        <v>0</v>
      </c>
      <c r="AB166" s="61">
        <f>IF(AA166=0,0,AA166/AA$161*100)</f>
        <v>0</v>
      </c>
      <c r="AC166" s="252"/>
      <c r="AD166" s="8"/>
      <c r="AE166" s="4"/>
      <c r="AF166" s="7"/>
      <c r="AG166" s="4"/>
      <c r="AH166" s="22"/>
      <c r="AI166" s="282"/>
      <c r="AJ166" s="128">
        <f t="shared" si="1845"/>
        <v>0</v>
      </c>
      <c r="AK166" s="128">
        <f t="shared" si="1846"/>
        <v>0</v>
      </c>
      <c r="AL166" s="60"/>
      <c r="AM166" s="61">
        <f t="shared" si="1854"/>
        <v>0</v>
      </c>
      <c r="AN166" s="62"/>
      <c r="AO166" s="61">
        <f t="shared" si="1855"/>
        <v>0</v>
      </c>
      <c r="AP166" s="62"/>
      <c r="AQ166" s="61">
        <f>IF(AP166=0,0,AP166/AP$161*100)</f>
        <v>0</v>
      </c>
      <c r="AR166" s="62"/>
      <c r="AS166" s="61">
        <f>IF(AR166=0,0,AR166/AR$161*100)</f>
        <v>0</v>
      </c>
      <c r="AT166" s="62"/>
      <c r="AU166" s="61">
        <f>IF(AT166=0,0,AT166/AT$161*100)</f>
        <v>0</v>
      </c>
      <c r="AV166" s="62"/>
      <c r="AW166" s="61">
        <f>IF(AV166=0,0,AV166/AV$161*100)</f>
        <v>0</v>
      </c>
      <c r="AX166" s="62"/>
      <c r="AY166" s="61">
        <f>IF(AX166=0,0,AX166/AX$161*100)</f>
        <v>0</v>
      </c>
      <c r="AZ166" s="62"/>
      <c r="BA166" s="61">
        <f>IF(AZ166=0,0,AZ166/AZ$161*100)</f>
        <v>0</v>
      </c>
      <c r="BB166" s="62"/>
      <c r="BC166" s="61">
        <f>IF(BB166=0,0,BB166/BB$161*100)</f>
        <v>0</v>
      </c>
      <c r="BD166" s="62"/>
      <c r="BE166" s="61">
        <f>IF(BD166=0,0,BD166/BD$161*100)</f>
        <v>0</v>
      </c>
      <c r="BF166" s="62"/>
      <c r="BG166" s="61">
        <f>IF(BF166=0,0,BF166/BF$161*100)</f>
        <v>0</v>
      </c>
      <c r="BH166" s="62"/>
      <c r="BI166" s="61">
        <f>IF(BH166=0,0,BH166/BH$161*100)</f>
        <v>0</v>
      </c>
      <c r="BJ166" s="62">
        <f>BH166</f>
        <v>0</v>
      </c>
      <c r="BK166" s="61">
        <f>IF(BJ166=0,0,BJ166/BJ$161*100)</f>
        <v>0</v>
      </c>
      <c r="BL166" s="252"/>
      <c r="BM166" s="8"/>
      <c r="BN166" s="4"/>
      <c r="BO166" s="7"/>
      <c r="BP166" s="4"/>
      <c r="BQ166" s="22"/>
      <c r="BR166" s="282"/>
      <c r="BS166" s="128">
        <f t="shared" si="1847"/>
        <v>0</v>
      </c>
      <c r="BT166" s="128">
        <f t="shared" si="1848"/>
        <v>0</v>
      </c>
      <c r="BU166" s="60"/>
      <c r="BV166" s="61">
        <f t="shared" si="1856"/>
        <v>0</v>
      </c>
      <c r="BW166" s="62"/>
      <c r="BX166" s="61">
        <f t="shared" si="1857"/>
        <v>0</v>
      </c>
      <c r="BY166" s="62"/>
      <c r="BZ166" s="61">
        <f>IF(BY166=0,0,BY166/BY$161*100)</f>
        <v>0</v>
      </c>
      <c r="CA166" s="62"/>
      <c r="CB166" s="61">
        <f>IF(CA166=0,0,CA166/CA$161*100)</f>
        <v>0</v>
      </c>
      <c r="CC166" s="62"/>
      <c r="CD166" s="61">
        <f>IF(CC166=0,0,CC166/CC$161*100)</f>
        <v>0</v>
      </c>
      <c r="CE166" s="62"/>
      <c r="CF166" s="61">
        <f>IF(CE166=0,0,CE166/CE$161*100)</f>
        <v>0</v>
      </c>
      <c r="CG166" s="62"/>
      <c r="CH166" s="61">
        <f>IF(CG166=0,0,CG166/CG$161*100)</f>
        <v>0</v>
      </c>
      <c r="CI166" s="62"/>
      <c r="CJ166" s="61">
        <f>IF(CI166=0,0,CI166/CI$161*100)</f>
        <v>0</v>
      </c>
      <c r="CK166" s="62"/>
      <c r="CL166" s="61">
        <f>IF(CK166=0,0,CK166/CK$161*100)</f>
        <v>0</v>
      </c>
      <c r="CM166" s="62"/>
      <c r="CN166" s="61">
        <f>IF(CM166=0,0,CM166/CM$161*100)</f>
        <v>0</v>
      </c>
      <c r="CO166" s="62"/>
      <c r="CP166" s="61">
        <f>IF(CO166=0,0,CO166/CO$161*100)</f>
        <v>0</v>
      </c>
      <c r="CQ166" s="62"/>
      <c r="CR166" s="61">
        <f>IF(CQ166=0,0,CQ166/CQ$161*100)</f>
        <v>0</v>
      </c>
      <c r="CS166" s="62">
        <f>CQ166</f>
        <v>0</v>
      </c>
      <c r="CT166" s="61">
        <f>IF(CS166=0,0,CS166/CS$161*100)</f>
        <v>0</v>
      </c>
      <c r="CU166" s="252"/>
      <c r="CV166" s="8"/>
      <c r="CW166" s="4"/>
      <c r="CX166" s="7"/>
      <c r="CY166" s="4"/>
      <c r="CZ166" s="22"/>
      <c r="DA166" s="282"/>
      <c r="DB166" s="128">
        <f t="shared" si="1849"/>
        <v>0</v>
      </c>
      <c r="DC166" s="128">
        <f t="shared" si="1850"/>
        <v>0</v>
      </c>
      <c r="DD166" s="60"/>
      <c r="DE166" s="61">
        <f t="shared" si="1858"/>
        <v>0</v>
      </c>
      <c r="DF166" s="62"/>
      <c r="DG166" s="61">
        <f t="shared" si="1859"/>
        <v>0</v>
      </c>
      <c r="DH166" s="62"/>
      <c r="DI166" s="61">
        <f>IF(DH166=0,0,DH166/DH$161*100)</f>
        <v>0</v>
      </c>
      <c r="DJ166" s="62"/>
      <c r="DK166" s="61">
        <f>IF(DJ166=0,0,DJ166/DJ$161*100)</f>
        <v>0</v>
      </c>
      <c r="DL166" s="62"/>
      <c r="DM166" s="61">
        <f>IF(DL166=0,0,DL166/DL$161*100)</f>
        <v>0</v>
      </c>
      <c r="DN166" s="62"/>
      <c r="DO166" s="61">
        <f>IF(DN166=0,0,DN166/DN$161*100)</f>
        <v>0</v>
      </c>
      <c r="DP166" s="62"/>
      <c r="DQ166" s="61">
        <f>IF(DP166=0,0,DP166/DP$161*100)</f>
        <v>0</v>
      </c>
      <c r="DR166" s="62"/>
      <c r="DS166" s="61">
        <f>IF(DR166=0,0,DR166/DR$161*100)</f>
        <v>0</v>
      </c>
      <c r="DT166" s="62"/>
      <c r="DU166" s="61">
        <f>IF(DT166=0,0,DT166/DT$161*100)</f>
        <v>0</v>
      </c>
      <c r="DV166" s="62"/>
      <c r="DW166" s="61">
        <f>IF(DV166=0,0,DV166/DV$161*100)</f>
        <v>0</v>
      </c>
      <c r="DX166" s="62"/>
      <c r="DY166" s="61">
        <f>IF(DX166=0,0,DX166/DX$161*100)</f>
        <v>0</v>
      </c>
      <c r="DZ166" s="62"/>
      <c r="EA166" s="61">
        <f>IF(DZ166=0,0,DZ166/DZ$161*100)</f>
        <v>0</v>
      </c>
      <c r="EB166" s="62">
        <f>DZ166</f>
        <v>0</v>
      </c>
      <c r="EC166" s="61">
        <f>IF(EB166=0,0,EB166/EB$161*100)</f>
        <v>0</v>
      </c>
      <c r="ED166" s="252"/>
      <c r="EE166" s="8"/>
      <c r="EF166" s="4"/>
      <c r="EG166" s="7"/>
      <c r="EH166" s="4"/>
      <c r="EI166" s="22"/>
      <c r="EJ166" s="282"/>
      <c r="EK166" s="128">
        <f t="shared" si="1851"/>
        <v>0</v>
      </c>
      <c r="EL166" s="128">
        <f t="shared" si="1852"/>
        <v>0</v>
      </c>
      <c r="EM166" s="60"/>
      <c r="EN166" s="61">
        <f t="shared" si="1860"/>
        <v>0</v>
      </c>
      <c r="EO166" s="62"/>
      <c r="EP166" s="61">
        <f t="shared" si="1861"/>
        <v>0</v>
      </c>
      <c r="EQ166" s="62"/>
      <c r="ER166" s="61">
        <f>IF(EQ166=0,0,EQ166/EQ$161*100)</f>
        <v>0</v>
      </c>
      <c r="ES166" s="62"/>
      <c r="ET166" s="61">
        <f>IF(ES166=0,0,ES166/ES$161*100)</f>
        <v>0</v>
      </c>
      <c r="EU166" s="62"/>
      <c r="EV166" s="61">
        <f>IF(EU166=0,0,EU166/EU$161*100)</f>
        <v>0</v>
      </c>
      <c r="EW166" s="62"/>
      <c r="EX166" s="61">
        <f>IF(EW166=0,0,EW166/EW$161*100)</f>
        <v>0</v>
      </c>
      <c r="EY166" s="62"/>
      <c r="EZ166" s="61">
        <f>IF(EY166=0,0,EY166/EY$161*100)</f>
        <v>0</v>
      </c>
      <c r="FA166" s="62"/>
      <c r="FB166" s="61">
        <f>IF(FA166=0,0,FA166/FA$161*100)</f>
        <v>0</v>
      </c>
      <c r="FC166" s="62"/>
      <c r="FD166" s="61">
        <f>IF(FC166=0,0,FC166/FC$161*100)</f>
        <v>0</v>
      </c>
      <c r="FE166" s="62"/>
      <c r="FF166" s="61">
        <f>IF(FE166=0,0,FE166/FE$161*100)</f>
        <v>0</v>
      </c>
      <c r="FG166" s="62"/>
      <c r="FH166" s="61">
        <f>IF(FG166=0,0,FG166/FG$161*100)</f>
        <v>0</v>
      </c>
      <c r="FI166" s="62"/>
      <c r="FJ166" s="61">
        <f>IF(FI166=0,0,FI166/FI$161*100)</f>
        <v>0</v>
      </c>
      <c r="FK166" s="62">
        <f>FI166</f>
        <v>0</v>
      </c>
      <c r="FL166" s="61">
        <f>IF(FK166=0,0,FK166/FK$161*100)</f>
        <v>0</v>
      </c>
      <c r="FM166" s="252"/>
      <c r="FN166" s="8"/>
      <c r="FO166" s="4"/>
      <c r="FP166" s="7"/>
      <c r="FQ166" s="4"/>
      <c r="FR166" s="22"/>
      <c r="FS166" s="282"/>
    </row>
    <row r="167" spans="1:175" ht="4.5" customHeight="1" x14ac:dyDescent="0.2">
      <c r="A167" s="49"/>
      <c r="B167" s="49"/>
      <c r="C167" s="62"/>
      <c r="D167" s="61"/>
      <c r="E167" s="62"/>
      <c r="F167" s="61"/>
      <c r="G167" s="62"/>
      <c r="H167" s="61"/>
      <c r="I167" s="62"/>
      <c r="J167" s="61"/>
      <c r="K167" s="62"/>
      <c r="L167" s="61"/>
      <c r="M167" s="62"/>
      <c r="N167" s="61"/>
      <c r="O167" s="62"/>
      <c r="P167" s="61"/>
      <c r="Q167" s="62"/>
      <c r="R167" s="61"/>
      <c r="S167" s="62"/>
      <c r="T167" s="61"/>
      <c r="U167" s="62"/>
      <c r="V167" s="61"/>
      <c r="W167" s="62"/>
      <c r="X167" s="61"/>
      <c r="Y167" s="62"/>
      <c r="Z167" s="61"/>
      <c r="AA167" s="62"/>
      <c r="AB167" s="61"/>
      <c r="AC167" s="252"/>
      <c r="AD167" s="8"/>
      <c r="AE167" s="4"/>
      <c r="AF167" s="7"/>
      <c r="AG167" s="4"/>
      <c r="AH167" s="22"/>
      <c r="AI167" s="282"/>
      <c r="AJ167" s="49"/>
      <c r="AK167" s="49"/>
      <c r="AL167" s="62"/>
      <c r="AM167" s="61"/>
      <c r="AN167" s="62"/>
      <c r="AO167" s="61"/>
      <c r="AP167" s="62"/>
      <c r="AQ167" s="61"/>
      <c r="AR167" s="62"/>
      <c r="AS167" s="61"/>
      <c r="AT167" s="62"/>
      <c r="AU167" s="61"/>
      <c r="AV167" s="62"/>
      <c r="AW167" s="61"/>
      <c r="AX167" s="62"/>
      <c r="AY167" s="61"/>
      <c r="AZ167" s="62"/>
      <c r="BA167" s="61"/>
      <c r="BB167" s="62"/>
      <c r="BC167" s="61"/>
      <c r="BD167" s="62"/>
      <c r="BE167" s="61"/>
      <c r="BF167" s="62"/>
      <c r="BG167" s="61"/>
      <c r="BH167" s="62"/>
      <c r="BI167" s="61"/>
      <c r="BJ167" s="62"/>
      <c r="BK167" s="61"/>
      <c r="BL167" s="252"/>
      <c r="BM167" s="8"/>
      <c r="BN167" s="4"/>
      <c r="BO167" s="7"/>
      <c r="BP167" s="4"/>
      <c r="BQ167" s="22"/>
      <c r="BR167" s="282"/>
      <c r="BS167" s="49"/>
      <c r="BT167" s="49"/>
      <c r="BU167" s="62"/>
      <c r="BV167" s="61"/>
      <c r="BW167" s="62"/>
      <c r="BX167" s="61"/>
      <c r="BY167" s="62"/>
      <c r="BZ167" s="61"/>
      <c r="CA167" s="62"/>
      <c r="CB167" s="61"/>
      <c r="CC167" s="62"/>
      <c r="CD167" s="61"/>
      <c r="CE167" s="62"/>
      <c r="CF167" s="61"/>
      <c r="CG167" s="62"/>
      <c r="CH167" s="61"/>
      <c r="CI167" s="62"/>
      <c r="CJ167" s="61"/>
      <c r="CK167" s="62"/>
      <c r="CL167" s="61"/>
      <c r="CM167" s="62"/>
      <c r="CN167" s="61"/>
      <c r="CO167" s="62"/>
      <c r="CP167" s="61"/>
      <c r="CQ167" s="62"/>
      <c r="CR167" s="61"/>
      <c r="CS167" s="62"/>
      <c r="CT167" s="61"/>
      <c r="CU167" s="252"/>
      <c r="CV167" s="8"/>
      <c r="CW167" s="4"/>
      <c r="CX167" s="7"/>
      <c r="CY167" s="4"/>
      <c r="CZ167" s="22"/>
      <c r="DA167" s="282"/>
      <c r="DB167" s="49"/>
      <c r="DC167" s="49"/>
      <c r="DD167" s="62"/>
      <c r="DE167" s="61"/>
      <c r="DF167" s="62"/>
      <c r="DG167" s="61"/>
      <c r="DH167" s="62"/>
      <c r="DI167" s="61"/>
      <c r="DJ167" s="62"/>
      <c r="DK167" s="61"/>
      <c r="DL167" s="62"/>
      <c r="DM167" s="61"/>
      <c r="DN167" s="62"/>
      <c r="DO167" s="61"/>
      <c r="DP167" s="62"/>
      <c r="DQ167" s="61"/>
      <c r="DR167" s="62"/>
      <c r="DS167" s="61"/>
      <c r="DT167" s="62"/>
      <c r="DU167" s="61"/>
      <c r="DV167" s="62"/>
      <c r="DW167" s="61"/>
      <c r="DX167" s="62"/>
      <c r="DY167" s="61"/>
      <c r="DZ167" s="62"/>
      <c r="EA167" s="61"/>
      <c r="EB167" s="62"/>
      <c r="EC167" s="61"/>
      <c r="ED167" s="252"/>
      <c r="EE167" s="8"/>
      <c r="EF167" s="4"/>
      <c r="EG167" s="7"/>
      <c r="EH167" s="4"/>
      <c r="EI167" s="22"/>
      <c r="EJ167" s="282"/>
      <c r="EK167" s="49"/>
      <c r="EL167" s="49"/>
      <c r="EM167" s="62"/>
      <c r="EN167" s="61"/>
      <c r="EO167" s="62"/>
      <c r="EP167" s="61"/>
      <c r="EQ167" s="62"/>
      <c r="ER167" s="61"/>
      <c r="ES167" s="62"/>
      <c r="ET167" s="61"/>
      <c r="EU167" s="62"/>
      <c r="EV167" s="61"/>
      <c r="EW167" s="62"/>
      <c r="EX167" s="61"/>
      <c r="EY167" s="62"/>
      <c r="EZ167" s="61"/>
      <c r="FA167" s="62"/>
      <c r="FB167" s="61"/>
      <c r="FC167" s="62"/>
      <c r="FD167" s="61"/>
      <c r="FE167" s="62"/>
      <c r="FF167" s="61"/>
      <c r="FG167" s="62"/>
      <c r="FH167" s="61"/>
      <c r="FI167" s="62"/>
      <c r="FJ167" s="61"/>
      <c r="FK167" s="62"/>
      <c r="FL167" s="61"/>
      <c r="FM167" s="252"/>
      <c r="FN167" s="8"/>
      <c r="FO167" s="4"/>
      <c r="FP167" s="7"/>
      <c r="FQ167" s="4"/>
      <c r="FR167" s="22"/>
      <c r="FS167" s="282"/>
    </row>
    <row r="168" spans="1:175" s="28" customFormat="1" collapsed="1" x14ac:dyDescent="0.2">
      <c r="A168" s="50" t="s">
        <v>29</v>
      </c>
      <c r="B168" s="50" t="s">
        <v>321</v>
      </c>
      <c r="C168" s="51">
        <f>SUM(C169:C173)</f>
        <v>0</v>
      </c>
      <c r="D168" s="52">
        <f>IF(C168=0,0,C168/C$203*100)</f>
        <v>0</v>
      </c>
      <c r="E168" s="51">
        <f>SUM(E169:E173)</f>
        <v>0</v>
      </c>
      <c r="F168" s="52">
        <f>IF(E168=0,0,E168/E$203*100)</f>
        <v>0</v>
      </c>
      <c r="G168" s="51">
        <f>SUM(G169:G173)</f>
        <v>0</v>
      </c>
      <c r="H168" s="52">
        <f>IF(G168=0,0,G168/G$203*100)</f>
        <v>0</v>
      </c>
      <c r="I168" s="51">
        <f>SUM(I169:I173)</f>
        <v>0</v>
      </c>
      <c r="J168" s="52">
        <f>IF(I168=0,0,I168/I$203*100)</f>
        <v>0</v>
      </c>
      <c r="K168" s="51">
        <f>SUM(K169:K173)</f>
        <v>0</v>
      </c>
      <c r="L168" s="52">
        <f>IF(K168=0,0,K168/K$203*100)</f>
        <v>0</v>
      </c>
      <c r="M168" s="51">
        <f>SUM(M169:M173)</f>
        <v>0</v>
      </c>
      <c r="N168" s="52">
        <f>IF(M168=0,0,M168/M$203*100)</f>
        <v>0</v>
      </c>
      <c r="O168" s="51">
        <f>SUM(O169:O173)</f>
        <v>0</v>
      </c>
      <c r="P168" s="52">
        <f>IF(O168=0,0,O168/O$203*100)</f>
        <v>0</v>
      </c>
      <c r="Q168" s="51">
        <f>SUM(Q169:Q173)</f>
        <v>0</v>
      </c>
      <c r="R168" s="52">
        <f>IF(Q168=0,0,Q168/Q$203*100)</f>
        <v>0</v>
      </c>
      <c r="S168" s="51">
        <f>SUM(S169:S173)</f>
        <v>0</v>
      </c>
      <c r="T168" s="52">
        <f>IF(S168=0,0,S168/S$203*100)</f>
        <v>0</v>
      </c>
      <c r="U168" s="51">
        <f>SUM(U169:U173)</f>
        <v>0</v>
      </c>
      <c r="V168" s="52">
        <f>IF(U168=0,0,U168/U$203*100)</f>
        <v>0</v>
      </c>
      <c r="W168" s="51">
        <f>SUM(W169:W173)</f>
        <v>0</v>
      </c>
      <c r="X168" s="52">
        <f>IF(W168=0,0,W168/W$203*100)</f>
        <v>0</v>
      </c>
      <c r="Y168" s="51">
        <f>SUM(Y169:Y173)</f>
        <v>0</v>
      </c>
      <c r="Z168" s="52">
        <f>IF(Y168=0,0,Y168/Y$203*100)</f>
        <v>0</v>
      </c>
      <c r="AA168" s="51">
        <f t="shared" ref="AA168" si="1862">Y168</f>
        <v>0</v>
      </c>
      <c r="AB168" s="52">
        <f>IF(AA168=0,0,AA168/AA$203*100)</f>
        <v>0</v>
      </c>
      <c r="AC168" s="252"/>
      <c r="AD168" s="8"/>
      <c r="AE168" s="4"/>
      <c r="AF168" s="7"/>
      <c r="AG168" s="4"/>
      <c r="AH168" s="22"/>
      <c r="AI168" s="282"/>
      <c r="AJ168" s="50" t="s">
        <v>29</v>
      </c>
      <c r="AK168" s="50" t="s">
        <v>321</v>
      </c>
      <c r="AL168" s="51">
        <f>SUM(AL169:AL173)</f>
        <v>0</v>
      </c>
      <c r="AM168" s="52">
        <f>IF(AL168=0,0,AL168/AL$203*100)</f>
        <v>0</v>
      </c>
      <c r="AN168" s="51">
        <f>SUM(AN169:AN173)</f>
        <v>0</v>
      </c>
      <c r="AO168" s="52">
        <f>IF(AN168=0,0,AN168/AN$203*100)</f>
        <v>0</v>
      </c>
      <c r="AP168" s="51">
        <f>SUM(AP169:AP173)</f>
        <v>0</v>
      </c>
      <c r="AQ168" s="52">
        <f>IF(AP168=0,0,AP168/AP$203*100)</f>
        <v>0</v>
      </c>
      <c r="AR168" s="51">
        <f>SUM(AR169:AR173)</f>
        <v>0</v>
      </c>
      <c r="AS168" s="52">
        <f>IF(AR168=0,0,AR168/AR$203*100)</f>
        <v>0</v>
      </c>
      <c r="AT168" s="51">
        <f>SUM(AT169:AT173)</f>
        <v>0</v>
      </c>
      <c r="AU168" s="52">
        <f>IF(AT168=0,0,AT168/AT$203*100)</f>
        <v>0</v>
      </c>
      <c r="AV168" s="51">
        <f>SUM(AV169:AV173)</f>
        <v>0</v>
      </c>
      <c r="AW168" s="52">
        <f>IF(AV168=0,0,AV168/AV$203*100)</f>
        <v>0</v>
      </c>
      <c r="AX168" s="51">
        <f>SUM(AX169:AX173)</f>
        <v>0</v>
      </c>
      <c r="AY168" s="52">
        <f>IF(AX168=0,0,AX168/AX$203*100)</f>
        <v>0</v>
      </c>
      <c r="AZ168" s="51">
        <f>SUM(AZ169:AZ173)</f>
        <v>0</v>
      </c>
      <c r="BA168" s="52">
        <f>IF(AZ168=0,0,AZ168/AZ$203*100)</f>
        <v>0</v>
      </c>
      <c r="BB168" s="51">
        <f>SUM(BB169:BB173)</f>
        <v>0</v>
      </c>
      <c r="BC168" s="52">
        <f>IF(BB168=0,0,BB168/BB$203*100)</f>
        <v>0</v>
      </c>
      <c r="BD168" s="51">
        <f>SUM(BD169:BD173)</f>
        <v>0</v>
      </c>
      <c r="BE168" s="52">
        <f>IF(BD168=0,0,BD168/BD$203*100)</f>
        <v>0</v>
      </c>
      <c r="BF168" s="51">
        <f>SUM(BF169:BF173)</f>
        <v>0</v>
      </c>
      <c r="BG168" s="52">
        <f>IF(BF168=0,0,BF168/BF$203*100)</f>
        <v>0</v>
      </c>
      <c r="BH168" s="51">
        <f>SUM(BH169:BH173)</f>
        <v>0</v>
      </c>
      <c r="BI168" s="52">
        <f>IF(BH168=0,0,BH168/BH$203*100)</f>
        <v>0</v>
      </c>
      <c r="BJ168" s="51">
        <f t="shared" ref="BJ168" si="1863">BH168</f>
        <v>0</v>
      </c>
      <c r="BK168" s="52">
        <f>IF(BJ168=0,0,BJ168/BJ$203*100)</f>
        <v>0</v>
      </c>
      <c r="BL168" s="252"/>
      <c r="BM168" s="8"/>
      <c r="BN168" s="4"/>
      <c r="BO168" s="7"/>
      <c r="BP168" s="4"/>
      <c r="BQ168" s="22"/>
      <c r="BR168" s="282"/>
      <c r="BS168" s="50" t="s">
        <v>29</v>
      </c>
      <c r="BT168" s="50" t="s">
        <v>321</v>
      </c>
      <c r="BU168" s="51">
        <f>SUM(BU169:BU173)</f>
        <v>0</v>
      </c>
      <c r="BV168" s="52">
        <f>IF(BU168=0,0,BU168/BU$203*100)</f>
        <v>0</v>
      </c>
      <c r="BW168" s="51">
        <f>SUM(BW169:BW173)</f>
        <v>0</v>
      </c>
      <c r="BX168" s="52">
        <f>IF(BW168=0,0,BW168/BW$203*100)</f>
        <v>0</v>
      </c>
      <c r="BY168" s="51">
        <f>SUM(BY169:BY173)</f>
        <v>0</v>
      </c>
      <c r="BZ168" s="52">
        <f>IF(BY168=0,0,BY168/BY$203*100)</f>
        <v>0</v>
      </c>
      <c r="CA168" s="51">
        <f>SUM(CA169:CA173)</f>
        <v>0</v>
      </c>
      <c r="CB168" s="52">
        <f>IF(CA168=0,0,CA168/CA$203*100)</f>
        <v>0</v>
      </c>
      <c r="CC168" s="51">
        <f>SUM(CC169:CC173)</f>
        <v>0</v>
      </c>
      <c r="CD168" s="52">
        <f>IF(CC168=0,0,CC168/CC$203*100)</f>
        <v>0</v>
      </c>
      <c r="CE168" s="51">
        <f>SUM(CE169:CE173)</f>
        <v>0</v>
      </c>
      <c r="CF168" s="52">
        <f>IF(CE168=0,0,CE168/CE$203*100)</f>
        <v>0</v>
      </c>
      <c r="CG168" s="51">
        <f>SUM(CG169:CG173)</f>
        <v>0</v>
      </c>
      <c r="CH168" s="52">
        <f>IF(CG168=0,0,CG168/CG$203*100)</f>
        <v>0</v>
      </c>
      <c r="CI168" s="51">
        <f>SUM(CI169:CI173)</f>
        <v>0</v>
      </c>
      <c r="CJ168" s="52">
        <f>IF(CI168=0,0,CI168/CI$203*100)</f>
        <v>0</v>
      </c>
      <c r="CK168" s="51">
        <f>SUM(CK169:CK173)</f>
        <v>0</v>
      </c>
      <c r="CL168" s="52">
        <f>IF(CK168=0,0,CK168/CK$203*100)</f>
        <v>0</v>
      </c>
      <c r="CM168" s="51">
        <f>SUM(CM169:CM173)</f>
        <v>0</v>
      </c>
      <c r="CN168" s="52">
        <f>IF(CM168=0,0,CM168/CM$203*100)</f>
        <v>0</v>
      </c>
      <c r="CO168" s="51">
        <f>SUM(CO169:CO173)</f>
        <v>0</v>
      </c>
      <c r="CP168" s="52">
        <f>IF(CO168=0,0,CO168/CO$203*100)</f>
        <v>0</v>
      </c>
      <c r="CQ168" s="51">
        <f>SUM(CQ169:CQ173)</f>
        <v>0</v>
      </c>
      <c r="CR168" s="52">
        <f>IF(CQ168=0,0,CQ168/CQ$203*100)</f>
        <v>0</v>
      </c>
      <c r="CS168" s="51">
        <f t="shared" ref="CS168" si="1864">CQ168</f>
        <v>0</v>
      </c>
      <c r="CT168" s="52">
        <f>IF(CS168=0,0,CS168/CS$203*100)</f>
        <v>0</v>
      </c>
      <c r="CU168" s="252"/>
      <c r="CV168" s="8"/>
      <c r="CW168" s="4"/>
      <c r="CX168" s="7"/>
      <c r="CY168" s="4"/>
      <c r="CZ168" s="22"/>
      <c r="DA168" s="282"/>
      <c r="DB168" s="50" t="s">
        <v>29</v>
      </c>
      <c r="DC168" s="50" t="s">
        <v>321</v>
      </c>
      <c r="DD168" s="51">
        <f>SUM(DD169:DD173)</f>
        <v>0</v>
      </c>
      <c r="DE168" s="52">
        <f>IF(DD168=0,0,DD168/DD$203*100)</f>
        <v>0</v>
      </c>
      <c r="DF168" s="51">
        <f>SUM(DF169:DF173)</f>
        <v>0</v>
      </c>
      <c r="DG168" s="52">
        <f>IF(DF168=0,0,DF168/DF$203*100)</f>
        <v>0</v>
      </c>
      <c r="DH168" s="51">
        <f>SUM(DH169:DH173)</f>
        <v>0</v>
      </c>
      <c r="DI168" s="52">
        <f>IF(DH168=0,0,DH168/DH$203*100)</f>
        <v>0</v>
      </c>
      <c r="DJ168" s="51">
        <f>SUM(DJ169:DJ173)</f>
        <v>0</v>
      </c>
      <c r="DK168" s="52">
        <f>IF(DJ168=0,0,DJ168/DJ$203*100)</f>
        <v>0</v>
      </c>
      <c r="DL168" s="51">
        <f>SUM(DL169:DL173)</f>
        <v>0</v>
      </c>
      <c r="DM168" s="52">
        <f>IF(DL168=0,0,DL168/DL$203*100)</f>
        <v>0</v>
      </c>
      <c r="DN168" s="51">
        <f>SUM(DN169:DN173)</f>
        <v>0</v>
      </c>
      <c r="DO168" s="52">
        <f>IF(DN168=0,0,DN168/DN$203*100)</f>
        <v>0</v>
      </c>
      <c r="DP168" s="51">
        <f>SUM(DP169:DP173)</f>
        <v>0</v>
      </c>
      <c r="DQ168" s="52">
        <f>IF(DP168=0,0,DP168/DP$203*100)</f>
        <v>0</v>
      </c>
      <c r="DR168" s="51">
        <f>SUM(DR169:DR173)</f>
        <v>0</v>
      </c>
      <c r="DS168" s="52">
        <f>IF(DR168=0,0,DR168/DR$203*100)</f>
        <v>0</v>
      </c>
      <c r="DT168" s="51">
        <f>SUM(DT169:DT173)</f>
        <v>0</v>
      </c>
      <c r="DU168" s="52">
        <f>IF(DT168=0,0,DT168/DT$203*100)</f>
        <v>0</v>
      </c>
      <c r="DV168" s="51">
        <f>SUM(DV169:DV173)</f>
        <v>0</v>
      </c>
      <c r="DW168" s="52">
        <f>IF(DV168=0,0,DV168/DV$203*100)</f>
        <v>0</v>
      </c>
      <c r="DX168" s="51">
        <f>SUM(DX169:DX173)</f>
        <v>0</v>
      </c>
      <c r="DY168" s="52">
        <f>IF(DX168=0,0,DX168/DX$203*100)</f>
        <v>0</v>
      </c>
      <c r="DZ168" s="51">
        <f>SUM(DZ169:DZ173)</f>
        <v>0</v>
      </c>
      <c r="EA168" s="52">
        <f>IF(DZ168=0,0,DZ168/DZ$203*100)</f>
        <v>0</v>
      </c>
      <c r="EB168" s="51">
        <f t="shared" ref="EB168" si="1865">DZ168</f>
        <v>0</v>
      </c>
      <c r="EC168" s="52">
        <f>IF(EB168=0,0,EB168/EB$203*100)</f>
        <v>0</v>
      </c>
      <c r="ED168" s="252"/>
      <c r="EE168" s="8"/>
      <c r="EF168" s="4"/>
      <c r="EG168" s="7"/>
      <c r="EH168" s="4"/>
      <c r="EI168" s="22"/>
      <c r="EJ168" s="282"/>
      <c r="EK168" s="50" t="s">
        <v>29</v>
      </c>
      <c r="EL168" s="50" t="s">
        <v>321</v>
      </c>
      <c r="EM168" s="51">
        <f>SUM(EM169:EM173)</f>
        <v>0</v>
      </c>
      <c r="EN168" s="52">
        <f>IF(EM168=0,0,EM168/EM$203*100)</f>
        <v>0</v>
      </c>
      <c r="EO168" s="51">
        <f>SUM(EO169:EO173)</f>
        <v>0</v>
      </c>
      <c r="EP168" s="52">
        <f>IF(EO168=0,0,EO168/EO$203*100)</f>
        <v>0</v>
      </c>
      <c r="EQ168" s="51">
        <f>SUM(EQ169:EQ173)</f>
        <v>0</v>
      </c>
      <c r="ER168" s="52">
        <f>IF(EQ168=0,0,EQ168/EQ$203*100)</f>
        <v>0</v>
      </c>
      <c r="ES168" s="51">
        <f>SUM(ES169:ES173)</f>
        <v>0</v>
      </c>
      <c r="ET168" s="52">
        <f>IF(ES168=0,0,ES168/ES$203*100)</f>
        <v>0</v>
      </c>
      <c r="EU168" s="51">
        <f>SUM(EU169:EU173)</f>
        <v>0</v>
      </c>
      <c r="EV168" s="52">
        <f>IF(EU168=0,0,EU168/EU$203*100)</f>
        <v>0</v>
      </c>
      <c r="EW168" s="51">
        <f>SUM(EW169:EW173)</f>
        <v>0</v>
      </c>
      <c r="EX168" s="52">
        <f>IF(EW168=0,0,EW168/EW$203*100)</f>
        <v>0</v>
      </c>
      <c r="EY168" s="51">
        <f>SUM(EY169:EY173)</f>
        <v>0</v>
      </c>
      <c r="EZ168" s="52">
        <f>IF(EY168=0,0,EY168/EY$203*100)</f>
        <v>0</v>
      </c>
      <c r="FA168" s="51">
        <f>SUM(FA169:FA173)</f>
        <v>0</v>
      </c>
      <c r="FB168" s="52">
        <f>IF(FA168=0,0,FA168/FA$203*100)</f>
        <v>0</v>
      </c>
      <c r="FC168" s="51">
        <f>SUM(FC169:FC173)</f>
        <v>0</v>
      </c>
      <c r="FD168" s="52">
        <f>IF(FC168=0,0,FC168/FC$203*100)</f>
        <v>0</v>
      </c>
      <c r="FE168" s="51">
        <f>SUM(FE169:FE173)</f>
        <v>0</v>
      </c>
      <c r="FF168" s="52">
        <f>IF(FE168=0,0,FE168/FE$203*100)</f>
        <v>0</v>
      </c>
      <c r="FG168" s="51">
        <f>SUM(FG169:FG173)</f>
        <v>0</v>
      </c>
      <c r="FH168" s="52">
        <f>IF(FG168=0,0,FG168/FG$203*100)</f>
        <v>0</v>
      </c>
      <c r="FI168" s="51">
        <f>SUM(FI169:FI173)</f>
        <v>0</v>
      </c>
      <c r="FJ168" s="52">
        <f>IF(FI168=0,0,FI168/FI$203*100)</f>
        <v>0</v>
      </c>
      <c r="FK168" s="51">
        <f t="shared" ref="FK168" si="1866">FI168</f>
        <v>0</v>
      </c>
      <c r="FL168" s="52">
        <f>IF(FK168=0,0,FK168/FK$203*100)</f>
        <v>0</v>
      </c>
      <c r="FM168" s="252"/>
      <c r="FN168" s="8"/>
      <c r="FO168" s="4"/>
      <c r="FP168" s="7"/>
      <c r="FQ168" s="4"/>
      <c r="FR168" s="22"/>
      <c r="FS168" s="282"/>
    </row>
    <row r="169" spans="1:175" hidden="1" outlineLevel="1" x14ac:dyDescent="0.2">
      <c r="A169" s="412" t="s">
        <v>399</v>
      </c>
      <c r="B169" s="412" t="s">
        <v>404</v>
      </c>
      <c r="C169" s="413">
        <f>C92</f>
        <v>0</v>
      </c>
      <c r="D169" s="414">
        <f>IF(C169=0,0,C169/C$168*100)</f>
        <v>0</v>
      </c>
      <c r="E169" s="413">
        <f>C169+E92</f>
        <v>0</v>
      </c>
      <c r="F169" s="414">
        <f>IF(E169=0,0,E169/E$168*100)</f>
        <v>0</v>
      </c>
      <c r="G169" s="413">
        <f t="shared" ref="G169" si="1867">E169+G92</f>
        <v>0</v>
      </c>
      <c r="H169" s="414">
        <f t="shared" ref="H169" si="1868">IF(G169=0,0,G169/G$168*100)</f>
        <v>0</v>
      </c>
      <c r="I169" s="413">
        <f t="shared" ref="I169" si="1869">G169+I92</f>
        <v>0</v>
      </c>
      <c r="J169" s="414">
        <f t="shared" ref="J169" si="1870">IF(I169=0,0,I169/I$168*100)</f>
        <v>0</v>
      </c>
      <c r="K169" s="413">
        <f t="shared" ref="K169" si="1871">I169+K92</f>
        <v>0</v>
      </c>
      <c r="L169" s="414">
        <f t="shared" ref="L169" si="1872">IF(K169=0,0,K169/K$168*100)</f>
        <v>0</v>
      </c>
      <c r="M169" s="413">
        <f t="shared" ref="M169" si="1873">K169+M92</f>
        <v>0</v>
      </c>
      <c r="N169" s="414">
        <f t="shared" ref="N169" si="1874">IF(M169=0,0,M169/M$168*100)</f>
        <v>0</v>
      </c>
      <c r="O169" s="413">
        <f t="shared" ref="O169" si="1875">M169+O92</f>
        <v>0</v>
      </c>
      <c r="P169" s="414">
        <f t="shared" ref="P169" si="1876">IF(O169=0,0,O169/O$168*100)</f>
        <v>0</v>
      </c>
      <c r="Q169" s="413">
        <f t="shared" ref="Q169" si="1877">O169+Q92</f>
        <v>0</v>
      </c>
      <c r="R169" s="414">
        <f t="shared" ref="R169" si="1878">IF(Q169=0,0,Q169/Q$168*100)</f>
        <v>0</v>
      </c>
      <c r="S169" s="413">
        <f t="shared" ref="S169" si="1879">Q169+S92</f>
        <v>0</v>
      </c>
      <c r="T169" s="414">
        <f t="shared" ref="T169" si="1880">IF(S169=0,0,S169/S$168*100)</f>
        <v>0</v>
      </c>
      <c r="U169" s="413">
        <f t="shared" ref="U169" si="1881">S169+U92</f>
        <v>0</v>
      </c>
      <c r="V169" s="414">
        <f t="shared" ref="V169" si="1882">IF(U169=0,0,U169/U$168*100)</f>
        <v>0</v>
      </c>
      <c r="W169" s="413">
        <f t="shared" ref="W169" si="1883">U169+W92</f>
        <v>0</v>
      </c>
      <c r="X169" s="414">
        <f t="shared" ref="X169" si="1884">IF(W169=0,0,W169/W$168*100)</f>
        <v>0</v>
      </c>
      <c r="Y169" s="413">
        <f t="shared" ref="Y169" si="1885">W169+Y92</f>
        <v>0</v>
      </c>
      <c r="Z169" s="414">
        <f t="shared" ref="Z169:Z173" si="1886">IF(Y169=0,0,Y169/Y$168*100)</f>
        <v>0</v>
      </c>
      <c r="AA169" s="415">
        <f>Y169</f>
        <v>0</v>
      </c>
      <c r="AB169" s="414">
        <f>IF(AA169=0,0,AA169/AA$168*100)</f>
        <v>0</v>
      </c>
      <c r="AC169" s="253"/>
      <c r="AD169" s="13"/>
      <c r="AE169" s="14"/>
      <c r="AF169" s="9"/>
      <c r="AG169" s="14"/>
      <c r="AH169" s="22"/>
      <c r="AI169" s="282"/>
      <c r="AJ169" s="412" t="str">
        <f t="shared" ref="AJ169:AJ173" si="1887">$A169</f>
        <v>year 1</v>
      </c>
      <c r="AK169" s="413" t="str">
        <f t="shared" ref="AK169:AK173" si="1888">$B169</f>
        <v>Jahr 1</v>
      </c>
      <c r="AL169" s="414">
        <f>AA169</f>
        <v>0</v>
      </c>
      <c r="AM169" s="413">
        <f>IF(AL169=0,0,AL169/AL$168*100)</f>
        <v>0</v>
      </c>
      <c r="AN169" s="414">
        <f>AL169</f>
        <v>0</v>
      </c>
      <c r="AO169" s="413">
        <f>IF(AN169=0,0,AN169/AN$168*100)</f>
        <v>0</v>
      </c>
      <c r="AP169" s="414">
        <f t="shared" ref="AP169" si="1889">AN169</f>
        <v>0</v>
      </c>
      <c r="AQ169" s="413">
        <f t="shared" ref="AQ169" si="1890">IF(AP169=0,0,AP169/AP$168*100)</f>
        <v>0</v>
      </c>
      <c r="AR169" s="414">
        <f t="shared" ref="AR169" si="1891">AP169</f>
        <v>0</v>
      </c>
      <c r="AS169" s="413">
        <f t="shared" ref="AS169" si="1892">IF(AR169=0,0,AR169/AR$168*100)</f>
        <v>0</v>
      </c>
      <c r="AT169" s="414">
        <f t="shared" ref="AT169" si="1893">AR169</f>
        <v>0</v>
      </c>
      <c r="AU169" s="413">
        <f t="shared" ref="AU169" si="1894">IF(AT169=0,0,AT169/AT$168*100)</f>
        <v>0</v>
      </c>
      <c r="AV169" s="414">
        <f t="shared" ref="AV169" si="1895">AT169</f>
        <v>0</v>
      </c>
      <c r="AW169" s="413">
        <f t="shared" ref="AW169" si="1896">IF(AV169=0,0,AV169/AV$168*100)</f>
        <v>0</v>
      </c>
      <c r="AX169" s="414">
        <f t="shared" ref="AX169" si="1897">AV169</f>
        <v>0</v>
      </c>
      <c r="AY169" s="413">
        <f t="shared" ref="AY169" si="1898">IF(AX169=0,0,AX169/AX$168*100)</f>
        <v>0</v>
      </c>
      <c r="AZ169" s="414">
        <f t="shared" ref="AZ169" si="1899">AX169</f>
        <v>0</v>
      </c>
      <c r="BA169" s="413">
        <f t="shared" ref="BA169" si="1900">IF(AZ169=0,0,AZ169/AZ$168*100)</f>
        <v>0</v>
      </c>
      <c r="BB169" s="414">
        <f t="shared" ref="BB169" si="1901">AZ169</f>
        <v>0</v>
      </c>
      <c r="BC169" s="413">
        <f t="shared" ref="BC169" si="1902">IF(BB169=0,0,BB169/BB$168*100)</f>
        <v>0</v>
      </c>
      <c r="BD169" s="414">
        <f t="shared" ref="BD169" si="1903">BB169</f>
        <v>0</v>
      </c>
      <c r="BE169" s="413">
        <f t="shared" ref="BE169" si="1904">IF(BD169=0,0,BD169/BD$168*100)</f>
        <v>0</v>
      </c>
      <c r="BF169" s="414">
        <f t="shared" ref="BF169" si="1905">BD169</f>
        <v>0</v>
      </c>
      <c r="BG169" s="413">
        <f t="shared" ref="BG169" si="1906">IF(BF169=0,0,BF169/BF$168*100)</f>
        <v>0</v>
      </c>
      <c r="BH169" s="414">
        <f t="shared" ref="BH169" si="1907">BF169</f>
        <v>0</v>
      </c>
      <c r="BI169" s="415">
        <f t="shared" ref="BI169:BI173" si="1908">IF(BH169=0,0,BH169/BH$168*100)</f>
        <v>0</v>
      </c>
      <c r="BJ169" s="414">
        <f>BH169</f>
        <v>0</v>
      </c>
      <c r="BK169" s="61">
        <f>IF(BJ169=0,0,BJ169/BJ$168*100)</f>
        <v>0</v>
      </c>
      <c r="BL169" s="253"/>
      <c r="BM169" s="13"/>
      <c r="BN169" s="14"/>
      <c r="BO169" s="9"/>
      <c r="BP169" s="14"/>
      <c r="BQ169" s="22"/>
      <c r="BR169" s="282"/>
      <c r="BS169" s="412" t="str">
        <f t="shared" ref="BS169:BS173" si="1909">$A169</f>
        <v>year 1</v>
      </c>
      <c r="BT169" s="413" t="str">
        <f t="shared" ref="BT169:BT173" si="1910">$B169</f>
        <v>Jahr 1</v>
      </c>
      <c r="BU169" s="414">
        <f>BK169</f>
        <v>0</v>
      </c>
      <c r="BV169" s="413">
        <f>IF(BU169=0,0,BU169/BU$168*100)</f>
        <v>0</v>
      </c>
      <c r="BW169" s="414">
        <f>BU169</f>
        <v>0</v>
      </c>
      <c r="BX169" s="413">
        <f>IF(BW169=0,0,BW169/BW$168*100)</f>
        <v>0</v>
      </c>
      <c r="BY169" s="414">
        <f t="shared" ref="BY169" si="1911">BW169</f>
        <v>0</v>
      </c>
      <c r="BZ169" s="413">
        <f t="shared" ref="BZ169" si="1912">IF(BY169=0,0,BY169/BY$168*100)</f>
        <v>0</v>
      </c>
      <c r="CA169" s="414">
        <f t="shared" ref="CA169" si="1913">BY169</f>
        <v>0</v>
      </c>
      <c r="CB169" s="413">
        <f t="shared" ref="CB169" si="1914">IF(CA169=0,0,CA169/CA$168*100)</f>
        <v>0</v>
      </c>
      <c r="CC169" s="414">
        <f t="shared" ref="CC169" si="1915">CA169</f>
        <v>0</v>
      </c>
      <c r="CD169" s="413">
        <f t="shared" ref="CD169" si="1916">IF(CC169=0,0,CC169/CC$168*100)</f>
        <v>0</v>
      </c>
      <c r="CE169" s="414">
        <f t="shared" ref="CE169" si="1917">CC169</f>
        <v>0</v>
      </c>
      <c r="CF169" s="413">
        <f t="shared" ref="CF169" si="1918">IF(CE169=0,0,CE169/CE$168*100)</f>
        <v>0</v>
      </c>
      <c r="CG169" s="414">
        <f t="shared" ref="CG169" si="1919">CE169</f>
        <v>0</v>
      </c>
      <c r="CH169" s="413">
        <f t="shared" ref="CH169" si="1920">IF(CG169=0,0,CG169/CG$168*100)</f>
        <v>0</v>
      </c>
      <c r="CI169" s="414">
        <f t="shared" ref="CI169" si="1921">CG169</f>
        <v>0</v>
      </c>
      <c r="CJ169" s="413">
        <f t="shared" ref="CJ169" si="1922">IF(CI169=0,0,CI169/CI$168*100)</f>
        <v>0</v>
      </c>
      <c r="CK169" s="414">
        <f t="shared" ref="CK169" si="1923">CI169</f>
        <v>0</v>
      </c>
      <c r="CL169" s="413">
        <f t="shared" ref="CL169" si="1924">IF(CK169=0,0,CK169/CK$168*100)</f>
        <v>0</v>
      </c>
      <c r="CM169" s="414">
        <f t="shared" ref="CM169" si="1925">CK169</f>
        <v>0</v>
      </c>
      <c r="CN169" s="413">
        <f t="shared" ref="CN169" si="1926">IF(CM169=0,0,CM169/CM$168*100)</f>
        <v>0</v>
      </c>
      <c r="CO169" s="414">
        <f t="shared" ref="CO169" si="1927">CM169</f>
        <v>0</v>
      </c>
      <c r="CP169" s="413">
        <f t="shared" ref="CP169" si="1928">IF(CO169=0,0,CO169/CO$168*100)</f>
        <v>0</v>
      </c>
      <c r="CQ169" s="414">
        <f t="shared" ref="CQ169" si="1929">CO169</f>
        <v>0</v>
      </c>
      <c r="CR169" s="415">
        <f t="shared" ref="CR169:CR173" si="1930">IF(CQ169=0,0,CQ169/CQ$168*100)</f>
        <v>0</v>
      </c>
      <c r="CS169" s="414">
        <f>CQ169</f>
        <v>0</v>
      </c>
      <c r="CT169" s="61">
        <f>IF(CS169=0,0,CS169/CS$168*100)</f>
        <v>0</v>
      </c>
      <c r="CU169" s="253"/>
      <c r="CV169" s="13"/>
      <c r="CW169" s="14"/>
      <c r="CX169" s="9"/>
      <c r="CY169" s="14"/>
      <c r="CZ169" s="22"/>
      <c r="DA169" s="282"/>
      <c r="DB169" s="412" t="str">
        <f t="shared" ref="DB169:DB173" si="1931">$A169</f>
        <v>year 1</v>
      </c>
      <c r="DC169" s="413" t="str">
        <f t="shared" ref="DC169:DC173" si="1932">$B169</f>
        <v>Jahr 1</v>
      </c>
      <c r="DD169" s="414">
        <f>CT169</f>
        <v>0</v>
      </c>
      <c r="DE169" s="413">
        <f>IF(DD169=0,0,DD169/DD$168*100)</f>
        <v>0</v>
      </c>
      <c r="DF169" s="414">
        <f>DD169</f>
        <v>0</v>
      </c>
      <c r="DG169" s="413">
        <f>IF(DF169=0,0,DF169/DF$168*100)</f>
        <v>0</v>
      </c>
      <c r="DH169" s="414">
        <f t="shared" ref="DH169" si="1933">DF169</f>
        <v>0</v>
      </c>
      <c r="DI169" s="413">
        <f t="shared" ref="DI169" si="1934">IF(DH169=0,0,DH169/DH$168*100)</f>
        <v>0</v>
      </c>
      <c r="DJ169" s="414">
        <f t="shared" ref="DJ169" si="1935">DH169</f>
        <v>0</v>
      </c>
      <c r="DK169" s="413">
        <f t="shared" ref="DK169" si="1936">IF(DJ169=0,0,DJ169/DJ$168*100)</f>
        <v>0</v>
      </c>
      <c r="DL169" s="414">
        <f t="shared" ref="DL169" si="1937">DJ169</f>
        <v>0</v>
      </c>
      <c r="DM169" s="413">
        <f t="shared" ref="DM169" si="1938">IF(DL169=0,0,DL169/DL$168*100)</f>
        <v>0</v>
      </c>
      <c r="DN169" s="414">
        <f t="shared" ref="DN169" si="1939">DL169</f>
        <v>0</v>
      </c>
      <c r="DO169" s="413">
        <f t="shared" ref="DO169" si="1940">IF(DN169=0,0,DN169/DN$168*100)</f>
        <v>0</v>
      </c>
      <c r="DP169" s="414">
        <f t="shared" ref="DP169" si="1941">DN169</f>
        <v>0</v>
      </c>
      <c r="DQ169" s="413">
        <f t="shared" ref="DQ169" si="1942">IF(DP169=0,0,DP169/DP$168*100)</f>
        <v>0</v>
      </c>
      <c r="DR169" s="414">
        <f t="shared" ref="DR169" si="1943">DP169</f>
        <v>0</v>
      </c>
      <c r="DS169" s="413">
        <f t="shared" ref="DS169" si="1944">IF(DR169=0,0,DR169/DR$168*100)</f>
        <v>0</v>
      </c>
      <c r="DT169" s="414">
        <f t="shared" ref="DT169" si="1945">DR169</f>
        <v>0</v>
      </c>
      <c r="DU169" s="413">
        <f t="shared" ref="DU169" si="1946">IF(DT169=0,0,DT169/DT$168*100)</f>
        <v>0</v>
      </c>
      <c r="DV169" s="414">
        <f t="shared" ref="DV169" si="1947">DT169</f>
        <v>0</v>
      </c>
      <c r="DW169" s="413">
        <f t="shared" ref="DW169" si="1948">IF(DV169=0,0,DV169/DV$168*100)</f>
        <v>0</v>
      </c>
      <c r="DX169" s="414">
        <f t="shared" ref="DX169" si="1949">DV169</f>
        <v>0</v>
      </c>
      <c r="DY169" s="413">
        <f t="shared" ref="DY169" si="1950">IF(DX169=0,0,DX169/DX$168*100)</f>
        <v>0</v>
      </c>
      <c r="DZ169" s="414">
        <f t="shared" ref="DZ169" si="1951">DX169</f>
        <v>0</v>
      </c>
      <c r="EA169" s="415">
        <f t="shared" ref="EA169:EA173" si="1952">IF(DZ169=0,0,DZ169/DZ$168*100)</f>
        <v>0</v>
      </c>
      <c r="EB169" s="414">
        <f>DZ169</f>
        <v>0</v>
      </c>
      <c r="EC169" s="61">
        <f>IF(EB169=0,0,EB169/EB$168*100)</f>
        <v>0</v>
      </c>
      <c r="ED169" s="253"/>
      <c r="EE169" s="13"/>
      <c r="EF169" s="14"/>
      <c r="EG169" s="9"/>
      <c r="EH169" s="14"/>
      <c r="EI169" s="22"/>
      <c r="EJ169" s="282"/>
      <c r="EK169" s="412" t="str">
        <f t="shared" ref="EK169:EK173" si="1953">$A169</f>
        <v>year 1</v>
      </c>
      <c r="EL169" s="413" t="str">
        <f t="shared" ref="EL169:EL173" si="1954">$B169</f>
        <v>Jahr 1</v>
      </c>
      <c r="EM169" s="414">
        <f>EC169</f>
        <v>0</v>
      </c>
      <c r="EN169" s="413">
        <f>IF(EM169=0,0,EM169/EM$168*100)</f>
        <v>0</v>
      </c>
      <c r="EO169" s="414">
        <f>EM169</f>
        <v>0</v>
      </c>
      <c r="EP169" s="413">
        <f>IF(EO169=0,0,EO169/EO$168*100)</f>
        <v>0</v>
      </c>
      <c r="EQ169" s="414">
        <f t="shared" ref="EQ169" si="1955">EO169</f>
        <v>0</v>
      </c>
      <c r="ER169" s="413">
        <f t="shared" ref="ER169" si="1956">IF(EQ169=0,0,EQ169/EQ$168*100)</f>
        <v>0</v>
      </c>
      <c r="ES169" s="414">
        <f t="shared" ref="ES169" si="1957">EQ169</f>
        <v>0</v>
      </c>
      <c r="ET169" s="413">
        <f t="shared" ref="ET169" si="1958">IF(ES169=0,0,ES169/ES$168*100)</f>
        <v>0</v>
      </c>
      <c r="EU169" s="414">
        <f t="shared" ref="EU169" si="1959">ES169</f>
        <v>0</v>
      </c>
      <c r="EV169" s="413">
        <f t="shared" ref="EV169" si="1960">IF(EU169=0,0,EU169/EU$168*100)</f>
        <v>0</v>
      </c>
      <c r="EW169" s="414">
        <f t="shared" ref="EW169" si="1961">EU169</f>
        <v>0</v>
      </c>
      <c r="EX169" s="413">
        <f t="shared" ref="EX169" si="1962">IF(EW169=0,0,EW169/EW$168*100)</f>
        <v>0</v>
      </c>
      <c r="EY169" s="414">
        <f t="shared" ref="EY169" si="1963">EW169</f>
        <v>0</v>
      </c>
      <c r="EZ169" s="413">
        <f t="shared" ref="EZ169" si="1964">IF(EY169=0,0,EY169/EY$168*100)</f>
        <v>0</v>
      </c>
      <c r="FA169" s="414">
        <f t="shared" ref="FA169" si="1965">EY169</f>
        <v>0</v>
      </c>
      <c r="FB169" s="413">
        <f t="shared" ref="FB169" si="1966">IF(FA169=0,0,FA169/FA$168*100)</f>
        <v>0</v>
      </c>
      <c r="FC169" s="414">
        <f t="shared" ref="FC169" si="1967">FA169</f>
        <v>0</v>
      </c>
      <c r="FD169" s="413">
        <f t="shared" ref="FD169" si="1968">IF(FC169=0,0,FC169/FC$168*100)</f>
        <v>0</v>
      </c>
      <c r="FE169" s="414">
        <f t="shared" ref="FE169" si="1969">FC169</f>
        <v>0</v>
      </c>
      <c r="FF169" s="413">
        <f t="shared" ref="FF169" si="1970">IF(FE169=0,0,FE169/FE$168*100)</f>
        <v>0</v>
      </c>
      <c r="FG169" s="414">
        <f t="shared" ref="FG169" si="1971">FE169</f>
        <v>0</v>
      </c>
      <c r="FH169" s="413">
        <f t="shared" ref="FH169" si="1972">IF(FG169=0,0,FG169/FG$168*100)</f>
        <v>0</v>
      </c>
      <c r="FI169" s="414">
        <f t="shared" ref="FI169" si="1973">FG169</f>
        <v>0</v>
      </c>
      <c r="FJ169" s="415">
        <f t="shared" ref="FJ169:FJ173" si="1974">IF(FI169=0,0,FI169/FI$168*100)</f>
        <v>0</v>
      </c>
      <c r="FK169" s="414">
        <f>FI169</f>
        <v>0</v>
      </c>
      <c r="FL169" s="61">
        <f>IF(FK169=0,0,FK169/FK$168*100)</f>
        <v>0</v>
      </c>
      <c r="FM169" s="253"/>
      <c r="FN169" s="13"/>
      <c r="FO169" s="14"/>
      <c r="FP169" s="9"/>
      <c r="FQ169" s="14"/>
      <c r="FR169" s="22"/>
      <c r="FS169" s="282"/>
    </row>
    <row r="170" spans="1:175" hidden="1" outlineLevel="1" x14ac:dyDescent="0.2">
      <c r="A170" s="412" t="s">
        <v>400</v>
      </c>
      <c r="B170" s="412" t="s">
        <v>405</v>
      </c>
      <c r="C170" s="413">
        <v>0</v>
      </c>
      <c r="D170" s="414">
        <f>IF(C170=0,0,C170/C$168*100)</f>
        <v>0</v>
      </c>
      <c r="E170" s="413">
        <v>0</v>
      </c>
      <c r="F170" s="414">
        <f t="shared" ref="F170" si="1975">IF(E170=0,0,E170/E$168*100)</f>
        <v>0</v>
      </c>
      <c r="G170" s="413">
        <v>0</v>
      </c>
      <c r="H170" s="414">
        <f t="shared" ref="H170" si="1976">IF(G170=0,0,G170/G$168*100)</f>
        <v>0</v>
      </c>
      <c r="I170" s="413">
        <v>0</v>
      </c>
      <c r="J170" s="414">
        <f t="shared" ref="J170" si="1977">IF(I170=0,0,I170/I$168*100)</f>
        <v>0</v>
      </c>
      <c r="K170" s="413">
        <v>0</v>
      </c>
      <c r="L170" s="414">
        <f t="shared" ref="L170" si="1978">IF(K170=0,0,K170/K$168*100)</f>
        <v>0</v>
      </c>
      <c r="M170" s="413">
        <v>0</v>
      </c>
      <c r="N170" s="414">
        <f t="shared" ref="N170" si="1979">IF(M170=0,0,M170/M$168*100)</f>
        <v>0</v>
      </c>
      <c r="O170" s="413">
        <v>0</v>
      </c>
      <c r="P170" s="414">
        <f t="shared" ref="P170" si="1980">IF(O170=0,0,O170/O$168*100)</f>
        <v>0</v>
      </c>
      <c r="Q170" s="413">
        <v>0</v>
      </c>
      <c r="R170" s="414">
        <f t="shared" ref="R170" si="1981">IF(Q170=0,0,Q170/Q$168*100)</f>
        <v>0</v>
      </c>
      <c r="S170" s="413">
        <v>0</v>
      </c>
      <c r="T170" s="414">
        <f t="shared" ref="T170" si="1982">IF(S170=0,0,S170/S$168*100)</f>
        <v>0</v>
      </c>
      <c r="U170" s="413">
        <v>0</v>
      </c>
      <c r="V170" s="414">
        <f t="shared" ref="V170" si="1983">IF(U170=0,0,U170/U$168*100)</f>
        <v>0</v>
      </c>
      <c r="W170" s="413">
        <v>0</v>
      </c>
      <c r="X170" s="414">
        <f t="shared" ref="X170" si="1984">IF(W170=0,0,W170/W$168*100)</f>
        <v>0</v>
      </c>
      <c r="Y170" s="413">
        <v>0</v>
      </c>
      <c r="Z170" s="414">
        <f t="shared" si="1886"/>
        <v>0</v>
      </c>
      <c r="AA170" s="415">
        <f>Y170</f>
        <v>0</v>
      </c>
      <c r="AB170" s="414">
        <f>IF(AA170=0,0,AA170/AA$168*100)</f>
        <v>0</v>
      </c>
      <c r="AC170" s="253"/>
      <c r="AD170" s="13"/>
      <c r="AE170" s="14"/>
      <c r="AF170" s="9"/>
      <c r="AG170" s="14"/>
      <c r="AH170" s="22"/>
      <c r="AI170" s="282"/>
      <c r="AJ170" s="412" t="str">
        <f t="shared" si="1887"/>
        <v>year 2</v>
      </c>
      <c r="AK170" s="413" t="str">
        <f t="shared" si="1888"/>
        <v>Jahr 2</v>
      </c>
      <c r="AL170" s="414">
        <f>AL92</f>
        <v>0</v>
      </c>
      <c r="AM170" s="413">
        <f>IF(AL170=0,0,AL170/AL$168*100)</f>
        <v>0</v>
      </c>
      <c r="AN170" s="414">
        <f>AL170+AN92</f>
        <v>0</v>
      </c>
      <c r="AO170" s="413">
        <f>IF(AN170=0,0,AN170/AN$168*100)</f>
        <v>0</v>
      </c>
      <c r="AP170" s="414">
        <f t="shared" ref="AP170" si="1985">AN170+AP92</f>
        <v>0</v>
      </c>
      <c r="AQ170" s="413">
        <f t="shared" ref="AQ170" si="1986">IF(AP170=0,0,AP170/AP$168*100)</f>
        <v>0</v>
      </c>
      <c r="AR170" s="414">
        <f t="shared" ref="AR170" si="1987">AP170+AR92</f>
        <v>0</v>
      </c>
      <c r="AS170" s="413">
        <f t="shared" ref="AS170" si="1988">IF(AR170=0,0,AR170/AR$168*100)</f>
        <v>0</v>
      </c>
      <c r="AT170" s="414">
        <f t="shared" ref="AT170" si="1989">AR170+AT92</f>
        <v>0</v>
      </c>
      <c r="AU170" s="413">
        <f t="shared" ref="AU170" si="1990">IF(AT170=0,0,AT170/AT$168*100)</f>
        <v>0</v>
      </c>
      <c r="AV170" s="414">
        <f t="shared" ref="AV170" si="1991">AT170+AV92</f>
        <v>0</v>
      </c>
      <c r="AW170" s="413">
        <f t="shared" ref="AW170" si="1992">IF(AV170=0,0,AV170/AV$168*100)</f>
        <v>0</v>
      </c>
      <c r="AX170" s="414">
        <f t="shared" ref="AX170" si="1993">AV170+AX92</f>
        <v>0</v>
      </c>
      <c r="AY170" s="413">
        <f t="shared" ref="AY170" si="1994">IF(AX170=0,0,AX170/AX$168*100)</f>
        <v>0</v>
      </c>
      <c r="AZ170" s="414">
        <f t="shared" ref="AZ170" si="1995">AX170+AZ92</f>
        <v>0</v>
      </c>
      <c r="BA170" s="413">
        <f t="shared" ref="BA170" si="1996">IF(AZ170=0,0,AZ170/AZ$168*100)</f>
        <v>0</v>
      </c>
      <c r="BB170" s="414">
        <f t="shared" ref="BB170" si="1997">AZ170+BB92</f>
        <v>0</v>
      </c>
      <c r="BC170" s="413">
        <f t="shared" ref="BC170" si="1998">IF(BB170=0,0,BB170/BB$168*100)</f>
        <v>0</v>
      </c>
      <c r="BD170" s="414">
        <f t="shared" ref="BD170" si="1999">BB170+BD92</f>
        <v>0</v>
      </c>
      <c r="BE170" s="413">
        <f t="shared" ref="BE170" si="2000">IF(BD170=0,0,BD170/BD$168*100)</f>
        <v>0</v>
      </c>
      <c r="BF170" s="414">
        <f t="shared" ref="BF170" si="2001">BD170+BF92</f>
        <v>0</v>
      </c>
      <c r="BG170" s="413">
        <f t="shared" ref="BG170" si="2002">IF(BF170=0,0,BF170/BF$168*100)</f>
        <v>0</v>
      </c>
      <c r="BH170" s="414">
        <f t="shared" ref="BH170" si="2003">BF170+BH92</f>
        <v>0</v>
      </c>
      <c r="BI170" s="415">
        <f t="shared" si="1908"/>
        <v>0</v>
      </c>
      <c r="BJ170" s="414">
        <f>BH170</f>
        <v>0</v>
      </c>
      <c r="BK170" s="61">
        <f>IF(BJ170=0,0,BJ170/BJ$168*100)</f>
        <v>0</v>
      </c>
      <c r="BL170" s="253"/>
      <c r="BM170" s="13"/>
      <c r="BN170" s="14"/>
      <c r="BO170" s="9"/>
      <c r="BP170" s="14"/>
      <c r="BQ170" s="22"/>
      <c r="BR170" s="282"/>
      <c r="BS170" s="412" t="str">
        <f t="shared" si="1909"/>
        <v>year 2</v>
      </c>
      <c r="BT170" s="413" t="str">
        <f t="shared" si="1910"/>
        <v>Jahr 2</v>
      </c>
      <c r="BU170" s="414">
        <f>BU92</f>
        <v>0</v>
      </c>
      <c r="BV170" s="413">
        <f>IF(BU170=0,0,BU170/BU$168*100)</f>
        <v>0</v>
      </c>
      <c r="BW170" s="414">
        <f>BU170+BW92</f>
        <v>0</v>
      </c>
      <c r="BX170" s="413">
        <f>IF(BW170=0,0,BW170/BW$168*100)</f>
        <v>0</v>
      </c>
      <c r="BY170" s="414">
        <f t="shared" ref="BY170" si="2004">BW170+BY92</f>
        <v>0</v>
      </c>
      <c r="BZ170" s="413">
        <f t="shared" ref="BZ170" si="2005">IF(BY170=0,0,BY170/BY$168*100)</f>
        <v>0</v>
      </c>
      <c r="CA170" s="414">
        <f t="shared" ref="CA170" si="2006">BY170+CA92</f>
        <v>0</v>
      </c>
      <c r="CB170" s="413">
        <f t="shared" ref="CB170" si="2007">IF(CA170=0,0,CA170/CA$168*100)</f>
        <v>0</v>
      </c>
      <c r="CC170" s="414">
        <f t="shared" ref="CC170" si="2008">CA170+CC92</f>
        <v>0</v>
      </c>
      <c r="CD170" s="413">
        <f t="shared" ref="CD170" si="2009">IF(CC170=0,0,CC170/CC$168*100)</f>
        <v>0</v>
      </c>
      <c r="CE170" s="414">
        <f t="shared" ref="CE170" si="2010">CC170+CE92</f>
        <v>0</v>
      </c>
      <c r="CF170" s="413">
        <f t="shared" ref="CF170" si="2011">IF(CE170=0,0,CE170/CE$168*100)</f>
        <v>0</v>
      </c>
      <c r="CG170" s="414">
        <f t="shared" ref="CG170" si="2012">CE170+CG92</f>
        <v>0</v>
      </c>
      <c r="CH170" s="413">
        <f t="shared" ref="CH170" si="2013">IF(CG170=0,0,CG170/CG$168*100)</f>
        <v>0</v>
      </c>
      <c r="CI170" s="414">
        <f t="shared" ref="CI170" si="2014">CG170+CI92</f>
        <v>0</v>
      </c>
      <c r="CJ170" s="413">
        <f t="shared" ref="CJ170" si="2015">IF(CI170=0,0,CI170/CI$168*100)</f>
        <v>0</v>
      </c>
      <c r="CK170" s="414">
        <f t="shared" ref="CK170" si="2016">CI170+CK92</f>
        <v>0</v>
      </c>
      <c r="CL170" s="413">
        <f t="shared" ref="CL170" si="2017">IF(CK170=0,0,CK170/CK$168*100)</f>
        <v>0</v>
      </c>
      <c r="CM170" s="414">
        <f t="shared" ref="CM170" si="2018">CK170+CM92</f>
        <v>0</v>
      </c>
      <c r="CN170" s="413">
        <f t="shared" ref="CN170" si="2019">IF(CM170=0,0,CM170/CM$168*100)</f>
        <v>0</v>
      </c>
      <c r="CO170" s="414">
        <f t="shared" ref="CO170" si="2020">CM170+CO92</f>
        <v>0</v>
      </c>
      <c r="CP170" s="413">
        <f t="shared" ref="CP170" si="2021">IF(CO170=0,0,CO170/CO$168*100)</f>
        <v>0</v>
      </c>
      <c r="CQ170" s="414">
        <f t="shared" ref="CQ170" si="2022">CO170+CQ92</f>
        <v>0</v>
      </c>
      <c r="CR170" s="415">
        <f t="shared" si="1930"/>
        <v>0</v>
      </c>
      <c r="CS170" s="414">
        <f>CQ170</f>
        <v>0</v>
      </c>
      <c r="CT170" s="61">
        <f>IF(CS170=0,0,CS170/CS$168*100)</f>
        <v>0</v>
      </c>
      <c r="CU170" s="253"/>
      <c r="CV170" s="13"/>
      <c r="CW170" s="14"/>
      <c r="CX170" s="9"/>
      <c r="CY170" s="14"/>
      <c r="CZ170" s="22"/>
      <c r="DA170" s="282"/>
      <c r="DB170" s="412" t="str">
        <f t="shared" si="1931"/>
        <v>year 2</v>
      </c>
      <c r="DC170" s="413" t="str">
        <f t="shared" si="1932"/>
        <v>Jahr 2</v>
      </c>
      <c r="DD170" s="414">
        <f>DD92</f>
        <v>0</v>
      </c>
      <c r="DE170" s="413">
        <f>IF(DD170=0,0,DD170/DD$168*100)</f>
        <v>0</v>
      </c>
      <c r="DF170" s="414">
        <f>DD170+DF92</f>
        <v>0</v>
      </c>
      <c r="DG170" s="413">
        <f>IF(DF170=0,0,DF170/DF$168*100)</f>
        <v>0</v>
      </c>
      <c r="DH170" s="414">
        <f t="shared" ref="DH170" si="2023">DF170+DH92</f>
        <v>0</v>
      </c>
      <c r="DI170" s="413">
        <f t="shared" ref="DI170" si="2024">IF(DH170=0,0,DH170/DH$168*100)</f>
        <v>0</v>
      </c>
      <c r="DJ170" s="414">
        <f t="shared" ref="DJ170" si="2025">DH170+DJ92</f>
        <v>0</v>
      </c>
      <c r="DK170" s="413">
        <f t="shared" ref="DK170" si="2026">IF(DJ170=0,0,DJ170/DJ$168*100)</f>
        <v>0</v>
      </c>
      <c r="DL170" s="414">
        <f t="shared" ref="DL170" si="2027">DJ170+DL92</f>
        <v>0</v>
      </c>
      <c r="DM170" s="413">
        <f t="shared" ref="DM170" si="2028">IF(DL170=0,0,DL170/DL$168*100)</f>
        <v>0</v>
      </c>
      <c r="DN170" s="414">
        <f t="shared" ref="DN170" si="2029">DL170+DN92</f>
        <v>0</v>
      </c>
      <c r="DO170" s="413">
        <f t="shared" ref="DO170" si="2030">IF(DN170=0,0,DN170/DN$168*100)</f>
        <v>0</v>
      </c>
      <c r="DP170" s="414">
        <f t="shared" ref="DP170" si="2031">DN170+DP92</f>
        <v>0</v>
      </c>
      <c r="DQ170" s="413">
        <f t="shared" ref="DQ170" si="2032">IF(DP170=0,0,DP170/DP$168*100)</f>
        <v>0</v>
      </c>
      <c r="DR170" s="414">
        <f t="shared" ref="DR170" si="2033">DP170+DR92</f>
        <v>0</v>
      </c>
      <c r="DS170" s="413">
        <f t="shared" ref="DS170" si="2034">IF(DR170=0,0,DR170/DR$168*100)</f>
        <v>0</v>
      </c>
      <c r="DT170" s="414">
        <f t="shared" ref="DT170" si="2035">DR170+DT92</f>
        <v>0</v>
      </c>
      <c r="DU170" s="413">
        <f t="shared" ref="DU170" si="2036">IF(DT170=0,0,DT170/DT$168*100)</f>
        <v>0</v>
      </c>
      <c r="DV170" s="414">
        <f t="shared" ref="DV170" si="2037">DT170+DV92</f>
        <v>0</v>
      </c>
      <c r="DW170" s="413">
        <f t="shared" ref="DW170" si="2038">IF(DV170=0,0,DV170/DV$168*100)</f>
        <v>0</v>
      </c>
      <c r="DX170" s="414">
        <f t="shared" ref="DX170" si="2039">DV170+DX92</f>
        <v>0</v>
      </c>
      <c r="DY170" s="413">
        <f t="shared" ref="DY170" si="2040">IF(DX170=0,0,DX170/DX$168*100)</f>
        <v>0</v>
      </c>
      <c r="DZ170" s="414">
        <f t="shared" ref="DZ170" si="2041">DX170+DZ92</f>
        <v>0</v>
      </c>
      <c r="EA170" s="415">
        <f t="shared" si="1952"/>
        <v>0</v>
      </c>
      <c r="EB170" s="414">
        <f>DZ170</f>
        <v>0</v>
      </c>
      <c r="EC170" s="61">
        <f>IF(EB170=0,0,EB170/EB$168*100)</f>
        <v>0</v>
      </c>
      <c r="ED170" s="253"/>
      <c r="EE170" s="13"/>
      <c r="EF170" s="14"/>
      <c r="EG170" s="9"/>
      <c r="EH170" s="14"/>
      <c r="EI170" s="22"/>
      <c r="EJ170" s="282"/>
      <c r="EK170" s="412" t="str">
        <f t="shared" si="1953"/>
        <v>year 2</v>
      </c>
      <c r="EL170" s="413" t="str">
        <f t="shared" si="1954"/>
        <v>Jahr 2</v>
      </c>
      <c r="EM170" s="414">
        <f>EM92</f>
        <v>0</v>
      </c>
      <c r="EN170" s="413">
        <f>IF(EM170=0,0,EM170/EM$168*100)</f>
        <v>0</v>
      </c>
      <c r="EO170" s="414">
        <f>EM170+EO92</f>
        <v>0</v>
      </c>
      <c r="EP170" s="413">
        <f>IF(EO170=0,0,EO170/EO$168*100)</f>
        <v>0</v>
      </c>
      <c r="EQ170" s="414">
        <f t="shared" ref="EQ170" si="2042">EO170+EQ92</f>
        <v>0</v>
      </c>
      <c r="ER170" s="413">
        <f t="shared" ref="ER170" si="2043">IF(EQ170=0,0,EQ170/EQ$168*100)</f>
        <v>0</v>
      </c>
      <c r="ES170" s="414">
        <f t="shared" ref="ES170" si="2044">EQ170+ES92</f>
        <v>0</v>
      </c>
      <c r="ET170" s="413">
        <f t="shared" ref="ET170" si="2045">IF(ES170=0,0,ES170/ES$168*100)</f>
        <v>0</v>
      </c>
      <c r="EU170" s="414">
        <f t="shared" ref="EU170" si="2046">ES170+EU92</f>
        <v>0</v>
      </c>
      <c r="EV170" s="413">
        <f t="shared" ref="EV170" si="2047">IF(EU170=0,0,EU170/EU$168*100)</f>
        <v>0</v>
      </c>
      <c r="EW170" s="414">
        <f t="shared" ref="EW170" si="2048">EU170+EW92</f>
        <v>0</v>
      </c>
      <c r="EX170" s="413">
        <f t="shared" ref="EX170" si="2049">IF(EW170=0,0,EW170/EW$168*100)</f>
        <v>0</v>
      </c>
      <c r="EY170" s="414">
        <f t="shared" ref="EY170" si="2050">EW170+EY92</f>
        <v>0</v>
      </c>
      <c r="EZ170" s="413">
        <f t="shared" ref="EZ170" si="2051">IF(EY170=0,0,EY170/EY$168*100)</f>
        <v>0</v>
      </c>
      <c r="FA170" s="414">
        <f t="shared" ref="FA170" si="2052">EY170+FA92</f>
        <v>0</v>
      </c>
      <c r="FB170" s="413">
        <f t="shared" ref="FB170" si="2053">IF(FA170=0,0,FA170/FA$168*100)</f>
        <v>0</v>
      </c>
      <c r="FC170" s="414">
        <f t="shared" ref="FC170" si="2054">FA170+FC92</f>
        <v>0</v>
      </c>
      <c r="FD170" s="413">
        <f t="shared" ref="FD170" si="2055">IF(FC170=0,0,FC170/FC$168*100)</f>
        <v>0</v>
      </c>
      <c r="FE170" s="414">
        <f t="shared" ref="FE170" si="2056">FC170+FE92</f>
        <v>0</v>
      </c>
      <c r="FF170" s="413">
        <f t="shared" ref="FF170" si="2057">IF(FE170=0,0,FE170/FE$168*100)</f>
        <v>0</v>
      </c>
      <c r="FG170" s="414">
        <f t="shared" ref="FG170" si="2058">FE170+FG92</f>
        <v>0</v>
      </c>
      <c r="FH170" s="413">
        <f t="shared" ref="FH170" si="2059">IF(FG170=0,0,FG170/FG$168*100)</f>
        <v>0</v>
      </c>
      <c r="FI170" s="414">
        <f t="shared" ref="FI170" si="2060">FG170+FI92</f>
        <v>0</v>
      </c>
      <c r="FJ170" s="415">
        <f t="shared" si="1974"/>
        <v>0</v>
      </c>
      <c r="FK170" s="414">
        <f>FI170</f>
        <v>0</v>
      </c>
      <c r="FL170" s="61">
        <f>IF(FK170=0,0,FK170/FK$168*100)</f>
        <v>0</v>
      </c>
      <c r="FM170" s="253"/>
      <c r="FN170" s="13"/>
      <c r="FO170" s="14"/>
      <c r="FP170" s="9"/>
      <c r="FQ170" s="14"/>
      <c r="FR170" s="22"/>
      <c r="FS170" s="282"/>
    </row>
    <row r="171" spans="1:175" hidden="1" outlineLevel="1" x14ac:dyDescent="0.2">
      <c r="A171" s="412" t="s">
        <v>401</v>
      </c>
      <c r="B171" s="412" t="s">
        <v>406</v>
      </c>
      <c r="C171" s="413">
        <v>0</v>
      </c>
      <c r="D171" s="414">
        <f>IF(C171=0,0,C171/C$168*100)</f>
        <v>0</v>
      </c>
      <c r="E171" s="413">
        <v>0</v>
      </c>
      <c r="F171" s="414">
        <f t="shared" ref="F171" si="2061">IF(E171=0,0,E171/E$168*100)</f>
        <v>0</v>
      </c>
      <c r="G171" s="413">
        <v>0</v>
      </c>
      <c r="H171" s="414">
        <f t="shared" ref="H171" si="2062">IF(G171=0,0,G171/G$168*100)</f>
        <v>0</v>
      </c>
      <c r="I171" s="413">
        <v>0</v>
      </c>
      <c r="J171" s="414">
        <f t="shared" ref="J171" si="2063">IF(I171=0,0,I171/I$168*100)</f>
        <v>0</v>
      </c>
      <c r="K171" s="413">
        <v>0</v>
      </c>
      <c r="L171" s="414">
        <f t="shared" ref="L171" si="2064">IF(K171=0,0,K171/K$168*100)</f>
        <v>0</v>
      </c>
      <c r="M171" s="413">
        <v>0</v>
      </c>
      <c r="N171" s="414">
        <f t="shared" ref="N171" si="2065">IF(M171=0,0,M171/M$168*100)</f>
        <v>0</v>
      </c>
      <c r="O171" s="413">
        <v>0</v>
      </c>
      <c r="P171" s="414">
        <f t="shared" ref="P171" si="2066">IF(O171=0,0,O171/O$168*100)</f>
        <v>0</v>
      </c>
      <c r="Q171" s="413">
        <v>0</v>
      </c>
      <c r="R171" s="414">
        <f t="shared" ref="R171" si="2067">IF(Q171=0,0,Q171/Q$168*100)</f>
        <v>0</v>
      </c>
      <c r="S171" s="413">
        <v>0</v>
      </c>
      <c r="T171" s="414">
        <f t="shared" ref="T171" si="2068">IF(S171=0,0,S171/S$168*100)</f>
        <v>0</v>
      </c>
      <c r="U171" s="413">
        <v>0</v>
      </c>
      <c r="V171" s="414">
        <f t="shared" ref="V171" si="2069">IF(U171=0,0,U171/U$168*100)</f>
        <v>0</v>
      </c>
      <c r="W171" s="413">
        <v>0</v>
      </c>
      <c r="X171" s="414">
        <f t="shared" ref="X171" si="2070">IF(W171=0,0,W171/W$168*100)</f>
        <v>0</v>
      </c>
      <c r="Y171" s="413">
        <v>0</v>
      </c>
      <c r="Z171" s="414">
        <f t="shared" si="1886"/>
        <v>0</v>
      </c>
      <c r="AA171" s="415">
        <f>Y171</f>
        <v>0</v>
      </c>
      <c r="AB171" s="414">
        <f>IF(AA171=0,0,AA171/AA$168*100)</f>
        <v>0</v>
      </c>
      <c r="AC171" s="253"/>
      <c r="AD171" s="13"/>
      <c r="AE171" s="14"/>
      <c r="AF171" s="9"/>
      <c r="AG171" s="14"/>
      <c r="AH171" s="22"/>
      <c r="AI171" s="282"/>
      <c r="AJ171" s="412" t="str">
        <f t="shared" si="1887"/>
        <v>year 3</v>
      </c>
      <c r="AK171" s="413" t="str">
        <f t="shared" si="1888"/>
        <v>Jahr 3</v>
      </c>
      <c r="AL171" s="414">
        <v>0</v>
      </c>
      <c r="AM171" s="413">
        <f>IF(AL171=0,0,AL171/AL$168*100)</f>
        <v>0</v>
      </c>
      <c r="AN171" s="414">
        <v>0</v>
      </c>
      <c r="AO171" s="413">
        <f t="shared" ref="AO171" si="2071">IF(AN171=0,0,AN171/AN$168*100)</f>
        <v>0</v>
      </c>
      <c r="AP171" s="414">
        <v>0</v>
      </c>
      <c r="AQ171" s="413">
        <f t="shared" ref="AQ171" si="2072">IF(AP171=0,0,AP171/AP$168*100)</f>
        <v>0</v>
      </c>
      <c r="AR171" s="414">
        <v>0</v>
      </c>
      <c r="AS171" s="413">
        <f t="shared" ref="AS171" si="2073">IF(AR171=0,0,AR171/AR$168*100)</f>
        <v>0</v>
      </c>
      <c r="AT171" s="414">
        <v>0</v>
      </c>
      <c r="AU171" s="413">
        <f t="shared" ref="AU171" si="2074">IF(AT171=0,0,AT171/AT$168*100)</f>
        <v>0</v>
      </c>
      <c r="AV171" s="414">
        <v>0</v>
      </c>
      <c r="AW171" s="413">
        <f t="shared" ref="AW171" si="2075">IF(AV171=0,0,AV171/AV$168*100)</f>
        <v>0</v>
      </c>
      <c r="AX171" s="414">
        <v>0</v>
      </c>
      <c r="AY171" s="413">
        <f t="shared" ref="AY171" si="2076">IF(AX171=0,0,AX171/AX$168*100)</f>
        <v>0</v>
      </c>
      <c r="AZ171" s="414">
        <v>0</v>
      </c>
      <c r="BA171" s="413">
        <f t="shared" ref="BA171" si="2077">IF(AZ171=0,0,AZ171/AZ$168*100)</f>
        <v>0</v>
      </c>
      <c r="BB171" s="414">
        <v>0</v>
      </c>
      <c r="BC171" s="413">
        <f t="shared" ref="BC171" si="2078">IF(BB171=0,0,BB171/BB$168*100)</f>
        <v>0</v>
      </c>
      <c r="BD171" s="414">
        <v>0</v>
      </c>
      <c r="BE171" s="413">
        <f t="shared" ref="BE171" si="2079">IF(BD171=0,0,BD171/BD$168*100)</f>
        <v>0</v>
      </c>
      <c r="BF171" s="414">
        <v>0</v>
      </c>
      <c r="BG171" s="413">
        <f t="shared" ref="BG171" si="2080">IF(BF171=0,0,BF171/BF$168*100)</f>
        <v>0</v>
      </c>
      <c r="BH171" s="414">
        <v>0</v>
      </c>
      <c r="BI171" s="415">
        <f t="shared" si="1908"/>
        <v>0</v>
      </c>
      <c r="BJ171" s="414">
        <f>BH171</f>
        <v>0</v>
      </c>
      <c r="BK171" s="61">
        <f>IF(BJ171=0,0,BJ171/BJ$168*100)</f>
        <v>0</v>
      </c>
      <c r="BL171" s="253"/>
      <c r="BM171" s="13"/>
      <c r="BN171" s="14"/>
      <c r="BO171" s="9"/>
      <c r="BP171" s="14"/>
      <c r="BQ171" s="22"/>
      <c r="BR171" s="282"/>
      <c r="BS171" s="412" t="str">
        <f t="shared" si="1909"/>
        <v>year 3</v>
      </c>
      <c r="BT171" s="413" t="str">
        <f t="shared" si="1910"/>
        <v>Jahr 3</v>
      </c>
      <c r="BU171" s="414">
        <v>0</v>
      </c>
      <c r="BV171" s="413">
        <f>IF(BU171=0,0,BU171/BU$168*100)</f>
        <v>0</v>
      </c>
      <c r="BW171" s="414">
        <v>0</v>
      </c>
      <c r="BX171" s="413">
        <f t="shared" ref="BX171" si="2081">IF(BW171=0,0,BW171/BW$168*100)</f>
        <v>0</v>
      </c>
      <c r="BY171" s="414">
        <v>0</v>
      </c>
      <c r="BZ171" s="413">
        <f t="shared" ref="BZ171" si="2082">IF(BY171=0,0,BY171/BY$168*100)</f>
        <v>0</v>
      </c>
      <c r="CA171" s="414">
        <v>0</v>
      </c>
      <c r="CB171" s="413">
        <f t="shared" ref="CB171" si="2083">IF(CA171=0,0,CA171/CA$168*100)</f>
        <v>0</v>
      </c>
      <c r="CC171" s="414">
        <v>0</v>
      </c>
      <c r="CD171" s="413">
        <f t="shared" ref="CD171" si="2084">IF(CC171=0,0,CC171/CC$168*100)</f>
        <v>0</v>
      </c>
      <c r="CE171" s="414">
        <v>0</v>
      </c>
      <c r="CF171" s="413">
        <f t="shared" ref="CF171" si="2085">IF(CE171=0,0,CE171/CE$168*100)</f>
        <v>0</v>
      </c>
      <c r="CG171" s="414">
        <v>0</v>
      </c>
      <c r="CH171" s="413">
        <f t="shared" ref="CH171" si="2086">IF(CG171=0,0,CG171/CG$168*100)</f>
        <v>0</v>
      </c>
      <c r="CI171" s="414">
        <v>0</v>
      </c>
      <c r="CJ171" s="413">
        <f t="shared" ref="CJ171" si="2087">IF(CI171=0,0,CI171/CI$168*100)</f>
        <v>0</v>
      </c>
      <c r="CK171" s="414">
        <v>0</v>
      </c>
      <c r="CL171" s="413">
        <f t="shared" ref="CL171" si="2088">IF(CK171=0,0,CK171/CK$168*100)</f>
        <v>0</v>
      </c>
      <c r="CM171" s="414">
        <v>0</v>
      </c>
      <c r="CN171" s="413">
        <f t="shared" ref="CN171" si="2089">IF(CM171=0,0,CM171/CM$168*100)</f>
        <v>0</v>
      </c>
      <c r="CO171" s="414">
        <v>0</v>
      </c>
      <c r="CP171" s="413">
        <f t="shared" ref="CP171" si="2090">IF(CO171=0,0,CO171/CO$168*100)</f>
        <v>0</v>
      </c>
      <c r="CQ171" s="414">
        <v>0</v>
      </c>
      <c r="CR171" s="415">
        <f t="shared" si="1930"/>
        <v>0</v>
      </c>
      <c r="CS171" s="414">
        <f>CQ171</f>
        <v>0</v>
      </c>
      <c r="CT171" s="61">
        <f>IF(CS171=0,0,CS171/CS$168*100)</f>
        <v>0</v>
      </c>
      <c r="CU171" s="253"/>
      <c r="CV171" s="13"/>
      <c r="CW171" s="14"/>
      <c r="CX171" s="9"/>
      <c r="CY171" s="14"/>
      <c r="CZ171" s="22"/>
      <c r="DA171" s="282"/>
      <c r="DB171" s="412" t="str">
        <f t="shared" si="1931"/>
        <v>year 3</v>
      </c>
      <c r="DC171" s="413" t="str">
        <f t="shared" si="1932"/>
        <v>Jahr 3</v>
      </c>
      <c r="DD171" s="414">
        <v>0</v>
      </c>
      <c r="DE171" s="413">
        <f>IF(DD171=0,0,DD171/DD$168*100)</f>
        <v>0</v>
      </c>
      <c r="DF171" s="414">
        <v>0</v>
      </c>
      <c r="DG171" s="413">
        <f t="shared" ref="DG171" si="2091">IF(DF171=0,0,DF171/DF$168*100)</f>
        <v>0</v>
      </c>
      <c r="DH171" s="414">
        <v>0</v>
      </c>
      <c r="DI171" s="413">
        <f t="shared" ref="DI171" si="2092">IF(DH171=0,0,DH171/DH$168*100)</f>
        <v>0</v>
      </c>
      <c r="DJ171" s="414">
        <v>0</v>
      </c>
      <c r="DK171" s="413">
        <f t="shared" ref="DK171" si="2093">IF(DJ171=0,0,DJ171/DJ$168*100)</f>
        <v>0</v>
      </c>
      <c r="DL171" s="414">
        <v>0</v>
      </c>
      <c r="DM171" s="413">
        <f t="shared" ref="DM171" si="2094">IF(DL171=0,0,DL171/DL$168*100)</f>
        <v>0</v>
      </c>
      <c r="DN171" s="414">
        <v>0</v>
      </c>
      <c r="DO171" s="413">
        <f t="shared" ref="DO171" si="2095">IF(DN171=0,0,DN171/DN$168*100)</f>
        <v>0</v>
      </c>
      <c r="DP171" s="414">
        <v>0</v>
      </c>
      <c r="DQ171" s="413">
        <f t="shared" ref="DQ171" si="2096">IF(DP171=0,0,DP171/DP$168*100)</f>
        <v>0</v>
      </c>
      <c r="DR171" s="414">
        <v>0</v>
      </c>
      <c r="DS171" s="413">
        <f t="shared" ref="DS171" si="2097">IF(DR171=0,0,DR171/DR$168*100)</f>
        <v>0</v>
      </c>
      <c r="DT171" s="414">
        <v>0</v>
      </c>
      <c r="DU171" s="413">
        <f t="shared" ref="DU171" si="2098">IF(DT171=0,0,DT171/DT$168*100)</f>
        <v>0</v>
      </c>
      <c r="DV171" s="414">
        <v>0</v>
      </c>
      <c r="DW171" s="413">
        <f t="shared" ref="DW171" si="2099">IF(DV171=0,0,DV171/DV$168*100)</f>
        <v>0</v>
      </c>
      <c r="DX171" s="414">
        <v>0</v>
      </c>
      <c r="DY171" s="413">
        <f t="shared" ref="DY171" si="2100">IF(DX171=0,0,DX171/DX$168*100)</f>
        <v>0</v>
      </c>
      <c r="DZ171" s="414">
        <v>0</v>
      </c>
      <c r="EA171" s="415">
        <f t="shared" si="1952"/>
        <v>0</v>
      </c>
      <c r="EB171" s="414">
        <f>DZ171</f>
        <v>0</v>
      </c>
      <c r="EC171" s="61">
        <f>IF(EB171=0,0,EB171/EB$168*100)</f>
        <v>0</v>
      </c>
      <c r="ED171" s="253"/>
      <c r="EE171" s="13"/>
      <c r="EF171" s="14"/>
      <c r="EG171" s="9"/>
      <c r="EH171" s="14"/>
      <c r="EI171" s="22"/>
      <c r="EJ171" s="282"/>
      <c r="EK171" s="412" t="str">
        <f t="shared" si="1953"/>
        <v>year 3</v>
      </c>
      <c r="EL171" s="413" t="str">
        <f t="shared" si="1954"/>
        <v>Jahr 3</v>
      </c>
      <c r="EM171" s="414">
        <v>0</v>
      </c>
      <c r="EN171" s="413">
        <f>IF(EM171=0,0,EM171/EM$168*100)</f>
        <v>0</v>
      </c>
      <c r="EO171" s="414">
        <v>0</v>
      </c>
      <c r="EP171" s="413">
        <f t="shared" ref="EP171" si="2101">IF(EO171=0,0,EO171/EO$168*100)</f>
        <v>0</v>
      </c>
      <c r="EQ171" s="414">
        <v>0</v>
      </c>
      <c r="ER171" s="413">
        <f t="shared" ref="ER171" si="2102">IF(EQ171=0,0,EQ171/EQ$168*100)</f>
        <v>0</v>
      </c>
      <c r="ES171" s="414">
        <v>0</v>
      </c>
      <c r="ET171" s="413">
        <f t="shared" ref="ET171" si="2103">IF(ES171=0,0,ES171/ES$168*100)</f>
        <v>0</v>
      </c>
      <c r="EU171" s="414">
        <v>0</v>
      </c>
      <c r="EV171" s="413">
        <f t="shared" ref="EV171" si="2104">IF(EU171=0,0,EU171/EU$168*100)</f>
        <v>0</v>
      </c>
      <c r="EW171" s="414">
        <v>0</v>
      </c>
      <c r="EX171" s="413">
        <f t="shared" ref="EX171" si="2105">IF(EW171=0,0,EW171/EW$168*100)</f>
        <v>0</v>
      </c>
      <c r="EY171" s="414">
        <v>0</v>
      </c>
      <c r="EZ171" s="413">
        <f t="shared" ref="EZ171" si="2106">IF(EY171=0,0,EY171/EY$168*100)</f>
        <v>0</v>
      </c>
      <c r="FA171" s="414">
        <v>0</v>
      </c>
      <c r="FB171" s="413">
        <f t="shared" ref="FB171" si="2107">IF(FA171=0,0,FA171/FA$168*100)</f>
        <v>0</v>
      </c>
      <c r="FC171" s="414">
        <v>0</v>
      </c>
      <c r="FD171" s="413">
        <f t="shared" ref="FD171" si="2108">IF(FC171=0,0,FC171/FC$168*100)</f>
        <v>0</v>
      </c>
      <c r="FE171" s="414">
        <v>0</v>
      </c>
      <c r="FF171" s="413">
        <f t="shared" ref="FF171" si="2109">IF(FE171=0,0,FE171/FE$168*100)</f>
        <v>0</v>
      </c>
      <c r="FG171" s="414">
        <v>0</v>
      </c>
      <c r="FH171" s="413">
        <f t="shared" ref="FH171" si="2110">IF(FG171=0,0,FG171/FG$168*100)</f>
        <v>0</v>
      </c>
      <c r="FI171" s="414">
        <v>0</v>
      </c>
      <c r="FJ171" s="415">
        <f t="shared" si="1974"/>
        <v>0</v>
      </c>
      <c r="FK171" s="414">
        <f>FI171</f>
        <v>0</v>
      </c>
      <c r="FL171" s="61">
        <f>IF(FK171=0,0,FK171/FK$168*100)</f>
        <v>0</v>
      </c>
      <c r="FM171" s="253"/>
      <c r="FN171" s="13"/>
      <c r="FO171" s="14"/>
      <c r="FP171" s="9"/>
      <c r="FQ171" s="14"/>
      <c r="FR171" s="22"/>
      <c r="FS171" s="282"/>
    </row>
    <row r="172" spans="1:175" hidden="1" outlineLevel="1" x14ac:dyDescent="0.2">
      <c r="A172" s="412" t="s">
        <v>402</v>
      </c>
      <c r="B172" s="412" t="s">
        <v>407</v>
      </c>
      <c r="C172" s="413">
        <v>0</v>
      </c>
      <c r="D172" s="414">
        <f>IF(C172=0,0,C172/C$168*100)</f>
        <v>0</v>
      </c>
      <c r="E172" s="413">
        <v>0</v>
      </c>
      <c r="F172" s="414">
        <f t="shared" ref="F172" si="2111">IF(E172=0,0,E172/E$168*100)</f>
        <v>0</v>
      </c>
      <c r="G172" s="413">
        <v>0</v>
      </c>
      <c r="H172" s="414">
        <f t="shared" ref="H172" si="2112">IF(G172=0,0,G172/G$168*100)</f>
        <v>0</v>
      </c>
      <c r="I172" s="413">
        <v>0</v>
      </c>
      <c r="J172" s="414">
        <f t="shared" ref="J172" si="2113">IF(I172=0,0,I172/I$168*100)</f>
        <v>0</v>
      </c>
      <c r="K172" s="413">
        <v>0</v>
      </c>
      <c r="L172" s="414">
        <f t="shared" ref="L172" si="2114">IF(K172=0,0,K172/K$168*100)</f>
        <v>0</v>
      </c>
      <c r="M172" s="413">
        <v>0</v>
      </c>
      <c r="N172" s="414">
        <f t="shared" ref="N172" si="2115">IF(M172=0,0,M172/M$168*100)</f>
        <v>0</v>
      </c>
      <c r="O172" s="413">
        <v>0</v>
      </c>
      <c r="P172" s="414">
        <f t="shared" ref="P172" si="2116">IF(O172=0,0,O172/O$168*100)</f>
        <v>0</v>
      </c>
      <c r="Q172" s="413">
        <v>0</v>
      </c>
      <c r="R172" s="414">
        <f t="shared" ref="R172" si="2117">IF(Q172=0,0,Q172/Q$168*100)</f>
        <v>0</v>
      </c>
      <c r="S172" s="413">
        <v>0</v>
      </c>
      <c r="T172" s="414">
        <f t="shared" ref="T172" si="2118">IF(S172=0,0,S172/S$168*100)</f>
        <v>0</v>
      </c>
      <c r="U172" s="413">
        <v>0</v>
      </c>
      <c r="V172" s="414">
        <f t="shared" ref="V172" si="2119">IF(U172=0,0,U172/U$168*100)</f>
        <v>0</v>
      </c>
      <c r="W172" s="413">
        <v>0</v>
      </c>
      <c r="X172" s="414">
        <f t="shared" ref="X172" si="2120">IF(W172=0,0,W172/W$168*100)</f>
        <v>0</v>
      </c>
      <c r="Y172" s="413">
        <v>0</v>
      </c>
      <c r="Z172" s="414">
        <f t="shared" si="1886"/>
        <v>0</v>
      </c>
      <c r="AA172" s="415">
        <f>Y172</f>
        <v>0</v>
      </c>
      <c r="AB172" s="414">
        <f>IF(AA172=0,0,AA172/AA$168*100)</f>
        <v>0</v>
      </c>
      <c r="AC172" s="253"/>
      <c r="AD172" s="13"/>
      <c r="AE172" s="14"/>
      <c r="AF172" s="9"/>
      <c r="AG172" s="14"/>
      <c r="AH172" s="22"/>
      <c r="AI172" s="282"/>
      <c r="AJ172" s="412" t="str">
        <f t="shared" si="1887"/>
        <v>year 4</v>
      </c>
      <c r="AK172" s="413" t="str">
        <f t="shared" si="1888"/>
        <v>Jahr 4</v>
      </c>
      <c r="AL172" s="414">
        <v>0</v>
      </c>
      <c r="AM172" s="413">
        <f>IF(AL172=0,0,AL172/AL$168*100)</f>
        <v>0</v>
      </c>
      <c r="AN172" s="414">
        <v>0</v>
      </c>
      <c r="AO172" s="413">
        <f t="shared" ref="AO172" si="2121">IF(AN172=0,0,AN172/AN$168*100)</f>
        <v>0</v>
      </c>
      <c r="AP172" s="414">
        <v>0</v>
      </c>
      <c r="AQ172" s="413">
        <f t="shared" ref="AQ172" si="2122">IF(AP172=0,0,AP172/AP$168*100)</f>
        <v>0</v>
      </c>
      <c r="AR172" s="414">
        <v>0</v>
      </c>
      <c r="AS172" s="413">
        <f t="shared" ref="AS172" si="2123">IF(AR172=0,0,AR172/AR$168*100)</f>
        <v>0</v>
      </c>
      <c r="AT172" s="414">
        <v>0</v>
      </c>
      <c r="AU172" s="413">
        <f t="shared" ref="AU172" si="2124">IF(AT172=0,0,AT172/AT$168*100)</f>
        <v>0</v>
      </c>
      <c r="AV172" s="414">
        <v>0</v>
      </c>
      <c r="AW172" s="413">
        <f t="shared" ref="AW172" si="2125">IF(AV172=0,0,AV172/AV$168*100)</f>
        <v>0</v>
      </c>
      <c r="AX172" s="414">
        <v>0</v>
      </c>
      <c r="AY172" s="413">
        <f t="shared" ref="AY172" si="2126">IF(AX172=0,0,AX172/AX$168*100)</f>
        <v>0</v>
      </c>
      <c r="AZ172" s="414">
        <v>0</v>
      </c>
      <c r="BA172" s="413">
        <f t="shared" ref="BA172" si="2127">IF(AZ172=0,0,AZ172/AZ$168*100)</f>
        <v>0</v>
      </c>
      <c r="BB172" s="414">
        <v>0</v>
      </c>
      <c r="BC172" s="413">
        <f t="shared" ref="BC172" si="2128">IF(BB172=0,0,BB172/BB$168*100)</f>
        <v>0</v>
      </c>
      <c r="BD172" s="414">
        <v>0</v>
      </c>
      <c r="BE172" s="413">
        <f t="shared" ref="BE172" si="2129">IF(BD172=0,0,BD172/BD$168*100)</f>
        <v>0</v>
      </c>
      <c r="BF172" s="414">
        <v>0</v>
      </c>
      <c r="BG172" s="413">
        <f t="shared" ref="BG172" si="2130">IF(BF172=0,0,BF172/BF$168*100)</f>
        <v>0</v>
      </c>
      <c r="BH172" s="414">
        <v>0</v>
      </c>
      <c r="BI172" s="415">
        <f t="shared" si="1908"/>
        <v>0</v>
      </c>
      <c r="BJ172" s="414">
        <f>BH172</f>
        <v>0</v>
      </c>
      <c r="BK172" s="61">
        <f>IF(BJ172=0,0,BJ172/BJ$168*100)</f>
        <v>0</v>
      </c>
      <c r="BL172" s="253"/>
      <c r="BM172" s="13"/>
      <c r="BN172" s="14"/>
      <c r="BO172" s="9"/>
      <c r="BP172" s="14"/>
      <c r="BQ172" s="22"/>
      <c r="BR172" s="282"/>
      <c r="BS172" s="412" t="str">
        <f t="shared" si="1909"/>
        <v>year 4</v>
      </c>
      <c r="BT172" s="413" t="str">
        <f t="shared" si="1910"/>
        <v>Jahr 4</v>
      </c>
      <c r="BU172" s="414">
        <v>0</v>
      </c>
      <c r="BV172" s="413">
        <f>IF(BU172=0,0,BU172/BU$168*100)</f>
        <v>0</v>
      </c>
      <c r="BW172" s="414">
        <v>0</v>
      </c>
      <c r="BX172" s="413">
        <f t="shared" ref="BX172" si="2131">IF(BW172=0,0,BW172/BW$168*100)</f>
        <v>0</v>
      </c>
      <c r="BY172" s="414">
        <v>0</v>
      </c>
      <c r="BZ172" s="413">
        <f t="shared" ref="BZ172" si="2132">IF(BY172=0,0,BY172/BY$168*100)</f>
        <v>0</v>
      </c>
      <c r="CA172" s="414">
        <v>0</v>
      </c>
      <c r="CB172" s="413">
        <f t="shared" ref="CB172" si="2133">IF(CA172=0,0,CA172/CA$168*100)</f>
        <v>0</v>
      </c>
      <c r="CC172" s="414">
        <v>0</v>
      </c>
      <c r="CD172" s="413">
        <f t="shared" ref="CD172" si="2134">IF(CC172=0,0,CC172/CC$168*100)</f>
        <v>0</v>
      </c>
      <c r="CE172" s="414">
        <v>0</v>
      </c>
      <c r="CF172" s="413">
        <f t="shared" ref="CF172" si="2135">IF(CE172=0,0,CE172/CE$168*100)</f>
        <v>0</v>
      </c>
      <c r="CG172" s="414">
        <v>0</v>
      </c>
      <c r="CH172" s="413">
        <f t="shared" ref="CH172" si="2136">IF(CG172=0,0,CG172/CG$168*100)</f>
        <v>0</v>
      </c>
      <c r="CI172" s="414">
        <v>0</v>
      </c>
      <c r="CJ172" s="413">
        <f t="shared" ref="CJ172" si="2137">IF(CI172=0,0,CI172/CI$168*100)</f>
        <v>0</v>
      </c>
      <c r="CK172" s="414">
        <v>0</v>
      </c>
      <c r="CL172" s="413">
        <f t="shared" ref="CL172" si="2138">IF(CK172=0,0,CK172/CK$168*100)</f>
        <v>0</v>
      </c>
      <c r="CM172" s="414">
        <v>0</v>
      </c>
      <c r="CN172" s="413">
        <f t="shared" ref="CN172" si="2139">IF(CM172=0,0,CM172/CM$168*100)</f>
        <v>0</v>
      </c>
      <c r="CO172" s="414">
        <v>0</v>
      </c>
      <c r="CP172" s="413">
        <f t="shared" ref="CP172" si="2140">IF(CO172=0,0,CO172/CO$168*100)</f>
        <v>0</v>
      </c>
      <c r="CQ172" s="414">
        <v>0</v>
      </c>
      <c r="CR172" s="415">
        <f t="shared" si="1930"/>
        <v>0</v>
      </c>
      <c r="CS172" s="414">
        <f>CQ172</f>
        <v>0</v>
      </c>
      <c r="CT172" s="61">
        <f>IF(CS172=0,0,CS172/CS$168*100)</f>
        <v>0</v>
      </c>
      <c r="CU172" s="253"/>
      <c r="CV172" s="13"/>
      <c r="CW172" s="14"/>
      <c r="CX172" s="9"/>
      <c r="CY172" s="14"/>
      <c r="CZ172" s="22"/>
      <c r="DA172" s="282"/>
      <c r="DB172" s="412" t="str">
        <f t="shared" si="1931"/>
        <v>year 4</v>
      </c>
      <c r="DC172" s="413" t="str">
        <f t="shared" si="1932"/>
        <v>Jahr 4</v>
      </c>
      <c r="DD172" s="414">
        <v>0</v>
      </c>
      <c r="DE172" s="413">
        <f>IF(DD172=0,0,DD172/DD$168*100)</f>
        <v>0</v>
      </c>
      <c r="DF172" s="414">
        <v>0</v>
      </c>
      <c r="DG172" s="413">
        <f t="shared" ref="DG172" si="2141">IF(DF172=0,0,DF172/DF$168*100)</f>
        <v>0</v>
      </c>
      <c r="DH172" s="414">
        <v>0</v>
      </c>
      <c r="DI172" s="413">
        <f t="shared" ref="DI172" si="2142">IF(DH172=0,0,DH172/DH$168*100)</f>
        <v>0</v>
      </c>
      <c r="DJ172" s="414">
        <v>0</v>
      </c>
      <c r="DK172" s="413">
        <f t="shared" ref="DK172" si="2143">IF(DJ172=0,0,DJ172/DJ$168*100)</f>
        <v>0</v>
      </c>
      <c r="DL172" s="414">
        <v>0</v>
      </c>
      <c r="DM172" s="413">
        <f t="shared" ref="DM172" si="2144">IF(DL172=0,0,DL172/DL$168*100)</f>
        <v>0</v>
      </c>
      <c r="DN172" s="414">
        <v>0</v>
      </c>
      <c r="DO172" s="413">
        <f t="shared" ref="DO172" si="2145">IF(DN172=0,0,DN172/DN$168*100)</f>
        <v>0</v>
      </c>
      <c r="DP172" s="414">
        <v>0</v>
      </c>
      <c r="DQ172" s="413">
        <f t="shared" ref="DQ172" si="2146">IF(DP172=0,0,DP172/DP$168*100)</f>
        <v>0</v>
      </c>
      <c r="DR172" s="414">
        <v>0</v>
      </c>
      <c r="DS172" s="413">
        <f t="shared" ref="DS172" si="2147">IF(DR172=0,0,DR172/DR$168*100)</f>
        <v>0</v>
      </c>
      <c r="DT172" s="414">
        <v>0</v>
      </c>
      <c r="DU172" s="413">
        <f t="shared" ref="DU172" si="2148">IF(DT172=0,0,DT172/DT$168*100)</f>
        <v>0</v>
      </c>
      <c r="DV172" s="414">
        <v>0</v>
      </c>
      <c r="DW172" s="413">
        <f t="shared" ref="DW172" si="2149">IF(DV172=0,0,DV172/DV$168*100)</f>
        <v>0</v>
      </c>
      <c r="DX172" s="414">
        <v>0</v>
      </c>
      <c r="DY172" s="413">
        <f t="shared" ref="DY172" si="2150">IF(DX172=0,0,DX172/DX$168*100)</f>
        <v>0</v>
      </c>
      <c r="DZ172" s="414">
        <v>0</v>
      </c>
      <c r="EA172" s="415">
        <f t="shared" si="1952"/>
        <v>0</v>
      </c>
      <c r="EB172" s="414">
        <f>DZ172</f>
        <v>0</v>
      </c>
      <c r="EC172" s="61">
        <f>IF(EB172=0,0,EB172/EB$168*100)</f>
        <v>0</v>
      </c>
      <c r="ED172" s="253"/>
      <c r="EE172" s="13"/>
      <c r="EF172" s="14"/>
      <c r="EG172" s="9"/>
      <c r="EH172" s="14"/>
      <c r="EI172" s="22"/>
      <c r="EJ172" s="282"/>
      <c r="EK172" s="412" t="str">
        <f t="shared" si="1953"/>
        <v>year 4</v>
      </c>
      <c r="EL172" s="413" t="str">
        <f t="shared" si="1954"/>
        <v>Jahr 4</v>
      </c>
      <c r="EM172" s="414">
        <v>0</v>
      </c>
      <c r="EN172" s="413">
        <f>IF(EM172=0,0,EM172/EM$168*100)</f>
        <v>0</v>
      </c>
      <c r="EO172" s="414">
        <v>0</v>
      </c>
      <c r="EP172" s="413">
        <f t="shared" ref="EP172" si="2151">IF(EO172=0,0,EO172/EO$168*100)</f>
        <v>0</v>
      </c>
      <c r="EQ172" s="414">
        <v>0</v>
      </c>
      <c r="ER172" s="413">
        <f t="shared" ref="ER172" si="2152">IF(EQ172=0,0,EQ172/EQ$168*100)</f>
        <v>0</v>
      </c>
      <c r="ES172" s="414">
        <v>0</v>
      </c>
      <c r="ET172" s="413">
        <f t="shared" ref="ET172" si="2153">IF(ES172=0,0,ES172/ES$168*100)</f>
        <v>0</v>
      </c>
      <c r="EU172" s="414">
        <v>0</v>
      </c>
      <c r="EV172" s="413">
        <f t="shared" ref="EV172" si="2154">IF(EU172=0,0,EU172/EU$168*100)</f>
        <v>0</v>
      </c>
      <c r="EW172" s="414">
        <v>0</v>
      </c>
      <c r="EX172" s="413">
        <f t="shared" ref="EX172" si="2155">IF(EW172=0,0,EW172/EW$168*100)</f>
        <v>0</v>
      </c>
      <c r="EY172" s="414">
        <v>0</v>
      </c>
      <c r="EZ172" s="413">
        <f t="shared" ref="EZ172" si="2156">IF(EY172=0,0,EY172/EY$168*100)</f>
        <v>0</v>
      </c>
      <c r="FA172" s="414">
        <v>0</v>
      </c>
      <c r="FB172" s="413">
        <f t="shared" ref="FB172" si="2157">IF(FA172=0,0,FA172/FA$168*100)</f>
        <v>0</v>
      </c>
      <c r="FC172" s="414">
        <v>0</v>
      </c>
      <c r="FD172" s="413">
        <f t="shared" ref="FD172" si="2158">IF(FC172=0,0,FC172/FC$168*100)</f>
        <v>0</v>
      </c>
      <c r="FE172" s="414">
        <v>0</v>
      </c>
      <c r="FF172" s="413">
        <f t="shared" ref="FF172" si="2159">IF(FE172=0,0,FE172/FE$168*100)</f>
        <v>0</v>
      </c>
      <c r="FG172" s="414">
        <v>0</v>
      </c>
      <c r="FH172" s="413">
        <f t="shared" ref="FH172" si="2160">IF(FG172=0,0,FG172/FG$168*100)</f>
        <v>0</v>
      </c>
      <c r="FI172" s="414">
        <v>0</v>
      </c>
      <c r="FJ172" s="415">
        <f t="shared" si="1974"/>
        <v>0</v>
      </c>
      <c r="FK172" s="414">
        <f>FI172</f>
        <v>0</v>
      </c>
      <c r="FL172" s="61">
        <f>IF(FK172=0,0,FK172/FK$168*100)</f>
        <v>0</v>
      </c>
      <c r="FM172" s="253"/>
      <c r="FN172" s="13"/>
      <c r="FO172" s="14"/>
      <c r="FP172" s="9"/>
      <c r="FQ172" s="14"/>
      <c r="FR172" s="22"/>
      <c r="FS172" s="282"/>
    </row>
    <row r="173" spans="1:175" hidden="1" outlineLevel="1" x14ac:dyDescent="0.2">
      <c r="A173" s="412" t="s">
        <v>403</v>
      </c>
      <c r="B173" s="412" t="s">
        <v>408</v>
      </c>
      <c r="C173" s="413">
        <v>0</v>
      </c>
      <c r="D173" s="414">
        <f>IF(C173=0,0,C173/C$168*100)</f>
        <v>0</v>
      </c>
      <c r="E173" s="413">
        <v>0</v>
      </c>
      <c r="F173" s="414">
        <f t="shared" ref="F173" si="2161">IF(E173=0,0,E173/E$168*100)</f>
        <v>0</v>
      </c>
      <c r="G173" s="413">
        <v>0</v>
      </c>
      <c r="H173" s="414">
        <f t="shared" ref="H173" si="2162">IF(G173=0,0,G173/G$168*100)</f>
        <v>0</v>
      </c>
      <c r="I173" s="413">
        <v>0</v>
      </c>
      <c r="J173" s="414">
        <f t="shared" ref="J173" si="2163">IF(I173=0,0,I173/I$168*100)</f>
        <v>0</v>
      </c>
      <c r="K173" s="413">
        <v>0</v>
      </c>
      <c r="L173" s="414">
        <f t="shared" ref="L173" si="2164">IF(K173=0,0,K173/K$168*100)</f>
        <v>0</v>
      </c>
      <c r="M173" s="413">
        <v>0</v>
      </c>
      <c r="N173" s="414">
        <f t="shared" ref="N173" si="2165">IF(M173=0,0,M173/M$168*100)</f>
        <v>0</v>
      </c>
      <c r="O173" s="413">
        <v>0</v>
      </c>
      <c r="P173" s="414">
        <f t="shared" ref="P173" si="2166">IF(O173=0,0,O173/O$168*100)</f>
        <v>0</v>
      </c>
      <c r="Q173" s="413">
        <v>0</v>
      </c>
      <c r="R173" s="414">
        <f t="shared" ref="R173" si="2167">IF(Q173=0,0,Q173/Q$168*100)</f>
        <v>0</v>
      </c>
      <c r="S173" s="413">
        <v>0</v>
      </c>
      <c r="T173" s="414">
        <f t="shared" ref="T173" si="2168">IF(S173=0,0,S173/S$168*100)</f>
        <v>0</v>
      </c>
      <c r="U173" s="413">
        <v>0</v>
      </c>
      <c r="V173" s="414">
        <f t="shared" ref="V173" si="2169">IF(U173=0,0,U173/U$168*100)</f>
        <v>0</v>
      </c>
      <c r="W173" s="413">
        <v>0</v>
      </c>
      <c r="X173" s="414">
        <f t="shared" ref="X173" si="2170">IF(W173=0,0,W173/W$168*100)</f>
        <v>0</v>
      </c>
      <c r="Y173" s="413">
        <v>0</v>
      </c>
      <c r="Z173" s="414">
        <f t="shared" si="1886"/>
        <v>0</v>
      </c>
      <c r="AA173" s="415">
        <f>Y173</f>
        <v>0</v>
      </c>
      <c r="AB173" s="414">
        <f>IF(AA173=0,0,AA173/AA$168*100)</f>
        <v>0</v>
      </c>
      <c r="AC173" s="253"/>
      <c r="AD173" s="13"/>
      <c r="AE173" s="14"/>
      <c r="AF173" s="9"/>
      <c r="AG173" s="14"/>
      <c r="AH173" s="22"/>
      <c r="AI173" s="282"/>
      <c r="AJ173" s="412" t="str">
        <f t="shared" si="1887"/>
        <v>year 5</v>
      </c>
      <c r="AK173" s="413" t="str">
        <f t="shared" si="1888"/>
        <v>Jahr 5</v>
      </c>
      <c r="AL173" s="414">
        <v>0</v>
      </c>
      <c r="AM173" s="413">
        <f>IF(AL173=0,0,AL173/AL$168*100)</f>
        <v>0</v>
      </c>
      <c r="AN173" s="414">
        <v>0</v>
      </c>
      <c r="AO173" s="413">
        <f t="shared" ref="AO173" si="2171">IF(AN173=0,0,AN173/AN$168*100)</f>
        <v>0</v>
      </c>
      <c r="AP173" s="414">
        <v>0</v>
      </c>
      <c r="AQ173" s="413">
        <f t="shared" ref="AQ173" si="2172">IF(AP173=0,0,AP173/AP$168*100)</f>
        <v>0</v>
      </c>
      <c r="AR173" s="414">
        <v>0</v>
      </c>
      <c r="AS173" s="413">
        <f t="shared" ref="AS173" si="2173">IF(AR173=0,0,AR173/AR$168*100)</f>
        <v>0</v>
      </c>
      <c r="AT173" s="414">
        <v>0</v>
      </c>
      <c r="AU173" s="413">
        <f t="shared" ref="AU173" si="2174">IF(AT173=0,0,AT173/AT$168*100)</f>
        <v>0</v>
      </c>
      <c r="AV173" s="414">
        <v>0</v>
      </c>
      <c r="AW173" s="413">
        <f t="shared" ref="AW173" si="2175">IF(AV173=0,0,AV173/AV$168*100)</f>
        <v>0</v>
      </c>
      <c r="AX173" s="414">
        <v>0</v>
      </c>
      <c r="AY173" s="413">
        <f t="shared" ref="AY173" si="2176">IF(AX173=0,0,AX173/AX$168*100)</f>
        <v>0</v>
      </c>
      <c r="AZ173" s="414">
        <v>0</v>
      </c>
      <c r="BA173" s="413">
        <f t="shared" ref="BA173" si="2177">IF(AZ173=0,0,AZ173/AZ$168*100)</f>
        <v>0</v>
      </c>
      <c r="BB173" s="414">
        <v>0</v>
      </c>
      <c r="BC173" s="413">
        <f t="shared" ref="BC173" si="2178">IF(BB173=0,0,BB173/BB$168*100)</f>
        <v>0</v>
      </c>
      <c r="BD173" s="414">
        <v>0</v>
      </c>
      <c r="BE173" s="413">
        <f t="shared" ref="BE173" si="2179">IF(BD173=0,0,BD173/BD$168*100)</f>
        <v>0</v>
      </c>
      <c r="BF173" s="414">
        <v>0</v>
      </c>
      <c r="BG173" s="413">
        <f t="shared" ref="BG173" si="2180">IF(BF173=0,0,BF173/BF$168*100)</f>
        <v>0</v>
      </c>
      <c r="BH173" s="414">
        <v>0</v>
      </c>
      <c r="BI173" s="415">
        <f t="shared" si="1908"/>
        <v>0</v>
      </c>
      <c r="BJ173" s="414">
        <f>BH173</f>
        <v>0</v>
      </c>
      <c r="BK173" s="61">
        <f>IF(BJ173=0,0,BJ173/BJ$168*100)</f>
        <v>0</v>
      </c>
      <c r="BL173" s="253"/>
      <c r="BM173" s="13"/>
      <c r="BN173" s="14"/>
      <c r="BO173" s="9"/>
      <c r="BP173" s="14"/>
      <c r="BQ173" s="22"/>
      <c r="BR173" s="282"/>
      <c r="BS173" s="412" t="str">
        <f t="shared" si="1909"/>
        <v>year 5</v>
      </c>
      <c r="BT173" s="413" t="str">
        <f t="shared" si="1910"/>
        <v>Jahr 5</v>
      </c>
      <c r="BU173" s="414">
        <v>0</v>
      </c>
      <c r="BV173" s="413">
        <f>IF(BU173=0,0,BU173/BU$168*100)</f>
        <v>0</v>
      </c>
      <c r="BW173" s="414">
        <v>0</v>
      </c>
      <c r="BX173" s="413">
        <f t="shared" ref="BX173" si="2181">IF(BW173=0,0,BW173/BW$168*100)</f>
        <v>0</v>
      </c>
      <c r="BY173" s="414">
        <v>0</v>
      </c>
      <c r="BZ173" s="413">
        <f t="shared" ref="BZ173" si="2182">IF(BY173=0,0,BY173/BY$168*100)</f>
        <v>0</v>
      </c>
      <c r="CA173" s="414">
        <v>0</v>
      </c>
      <c r="CB173" s="413">
        <f t="shared" ref="CB173" si="2183">IF(CA173=0,0,CA173/CA$168*100)</f>
        <v>0</v>
      </c>
      <c r="CC173" s="414">
        <v>0</v>
      </c>
      <c r="CD173" s="413">
        <f t="shared" ref="CD173" si="2184">IF(CC173=0,0,CC173/CC$168*100)</f>
        <v>0</v>
      </c>
      <c r="CE173" s="414">
        <v>0</v>
      </c>
      <c r="CF173" s="413">
        <f t="shared" ref="CF173" si="2185">IF(CE173=0,0,CE173/CE$168*100)</f>
        <v>0</v>
      </c>
      <c r="CG173" s="414">
        <v>0</v>
      </c>
      <c r="CH173" s="413">
        <f t="shared" ref="CH173" si="2186">IF(CG173=0,0,CG173/CG$168*100)</f>
        <v>0</v>
      </c>
      <c r="CI173" s="414">
        <v>0</v>
      </c>
      <c r="CJ173" s="413">
        <f t="shared" ref="CJ173" si="2187">IF(CI173=0,0,CI173/CI$168*100)</f>
        <v>0</v>
      </c>
      <c r="CK173" s="414">
        <v>0</v>
      </c>
      <c r="CL173" s="413">
        <f t="shared" ref="CL173" si="2188">IF(CK173=0,0,CK173/CK$168*100)</f>
        <v>0</v>
      </c>
      <c r="CM173" s="414">
        <v>0</v>
      </c>
      <c r="CN173" s="413">
        <f t="shared" ref="CN173" si="2189">IF(CM173=0,0,CM173/CM$168*100)</f>
        <v>0</v>
      </c>
      <c r="CO173" s="414">
        <v>0</v>
      </c>
      <c r="CP173" s="413">
        <f t="shared" ref="CP173" si="2190">IF(CO173=0,0,CO173/CO$168*100)</f>
        <v>0</v>
      </c>
      <c r="CQ173" s="414">
        <v>0</v>
      </c>
      <c r="CR173" s="415">
        <f t="shared" si="1930"/>
        <v>0</v>
      </c>
      <c r="CS173" s="414">
        <f>CQ173</f>
        <v>0</v>
      </c>
      <c r="CT173" s="61">
        <f>IF(CS173=0,0,CS173/CS$168*100)</f>
        <v>0</v>
      </c>
      <c r="CU173" s="253"/>
      <c r="CV173" s="13"/>
      <c r="CW173" s="14"/>
      <c r="CX173" s="9"/>
      <c r="CY173" s="14"/>
      <c r="CZ173" s="22"/>
      <c r="DA173" s="282"/>
      <c r="DB173" s="412" t="str">
        <f t="shared" si="1931"/>
        <v>year 5</v>
      </c>
      <c r="DC173" s="413" t="str">
        <f t="shared" si="1932"/>
        <v>Jahr 5</v>
      </c>
      <c r="DD173" s="414">
        <v>0</v>
      </c>
      <c r="DE173" s="413">
        <f>IF(DD173=0,0,DD173/DD$168*100)</f>
        <v>0</v>
      </c>
      <c r="DF173" s="414">
        <v>0</v>
      </c>
      <c r="DG173" s="413">
        <f t="shared" ref="DG173" si="2191">IF(DF173=0,0,DF173/DF$168*100)</f>
        <v>0</v>
      </c>
      <c r="DH173" s="414">
        <v>0</v>
      </c>
      <c r="DI173" s="413">
        <f t="shared" ref="DI173" si="2192">IF(DH173=0,0,DH173/DH$168*100)</f>
        <v>0</v>
      </c>
      <c r="DJ173" s="414">
        <v>0</v>
      </c>
      <c r="DK173" s="413">
        <f t="shared" ref="DK173" si="2193">IF(DJ173=0,0,DJ173/DJ$168*100)</f>
        <v>0</v>
      </c>
      <c r="DL173" s="414">
        <v>0</v>
      </c>
      <c r="DM173" s="413">
        <f t="shared" ref="DM173" si="2194">IF(DL173=0,0,DL173/DL$168*100)</f>
        <v>0</v>
      </c>
      <c r="DN173" s="414">
        <v>0</v>
      </c>
      <c r="DO173" s="413">
        <f t="shared" ref="DO173" si="2195">IF(DN173=0,0,DN173/DN$168*100)</f>
        <v>0</v>
      </c>
      <c r="DP173" s="414">
        <v>0</v>
      </c>
      <c r="DQ173" s="413">
        <f t="shared" ref="DQ173" si="2196">IF(DP173=0,0,DP173/DP$168*100)</f>
        <v>0</v>
      </c>
      <c r="DR173" s="414">
        <v>0</v>
      </c>
      <c r="DS173" s="413">
        <f t="shared" ref="DS173" si="2197">IF(DR173=0,0,DR173/DR$168*100)</f>
        <v>0</v>
      </c>
      <c r="DT173" s="414">
        <v>0</v>
      </c>
      <c r="DU173" s="413">
        <f t="shared" ref="DU173" si="2198">IF(DT173=0,0,DT173/DT$168*100)</f>
        <v>0</v>
      </c>
      <c r="DV173" s="414">
        <v>0</v>
      </c>
      <c r="DW173" s="413">
        <f t="shared" ref="DW173" si="2199">IF(DV173=0,0,DV173/DV$168*100)</f>
        <v>0</v>
      </c>
      <c r="DX173" s="414">
        <v>0</v>
      </c>
      <c r="DY173" s="413">
        <f t="shared" ref="DY173" si="2200">IF(DX173=0,0,DX173/DX$168*100)</f>
        <v>0</v>
      </c>
      <c r="DZ173" s="414">
        <v>0</v>
      </c>
      <c r="EA173" s="415">
        <f t="shared" si="1952"/>
        <v>0</v>
      </c>
      <c r="EB173" s="414">
        <f>DZ173</f>
        <v>0</v>
      </c>
      <c r="EC173" s="61">
        <f>IF(EB173=0,0,EB173/EB$168*100)</f>
        <v>0</v>
      </c>
      <c r="ED173" s="253"/>
      <c r="EE173" s="13"/>
      <c r="EF173" s="14"/>
      <c r="EG173" s="9"/>
      <c r="EH173" s="14"/>
      <c r="EI173" s="22"/>
      <c r="EJ173" s="282"/>
      <c r="EK173" s="412" t="str">
        <f t="shared" si="1953"/>
        <v>year 5</v>
      </c>
      <c r="EL173" s="413" t="str">
        <f t="shared" si="1954"/>
        <v>Jahr 5</v>
      </c>
      <c r="EM173" s="414">
        <v>0</v>
      </c>
      <c r="EN173" s="413">
        <f>IF(EM173=0,0,EM173/EM$168*100)</f>
        <v>0</v>
      </c>
      <c r="EO173" s="414">
        <v>0</v>
      </c>
      <c r="EP173" s="413">
        <f t="shared" ref="EP173" si="2201">IF(EO173=0,0,EO173/EO$168*100)</f>
        <v>0</v>
      </c>
      <c r="EQ173" s="414">
        <v>0</v>
      </c>
      <c r="ER173" s="413">
        <f t="shared" ref="ER173" si="2202">IF(EQ173=0,0,EQ173/EQ$168*100)</f>
        <v>0</v>
      </c>
      <c r="ES173" s="414">
        <v>0</v>
      </c>
      <c r="ET173" s="413">
        <f t="shared" ref="ET173" si="2203">IF(ES173=0,0,ES173/ES$168*100)</f>
        <v>0</v>
      </c>
      <c r="EU173" s="414">
        <v>0</v>
      </c>
      <c r="EV173" s="413">
        <f t="shared" ref="EV173" si="2204">IF(EU173=0,0,EU173/EU$168*100)</f>
        <v>0</v>
      </c>
      <c r="EW173" s="414">
        <v>0</v>
      </c>
      <c r="EX173" s="413">
        <f t="shared" ref="EX173" si="2205">IF(EW173=0,0,EW173/EW$168*100)</f>
        <v>0</v>
      </c>
      <c r="EY173" s="414">
        <v>0</v>
      </c>
      <c r="EZ173" s="413">
        <f t="shared" ref="EZ173" si="2206">IF(EY173=0,0,EY173/EY$168*100)</f>
        <v>0</v>
      </c>
      <c r="FA173" s="414">
        <v>0</v>
      </c>
      <c r="FB173" s="413">
        <f t="shared" ref="FB173" si="2207">IF(FA173=0,0,FA173/FA$168*100)</f>
        <v>0</v>
      </c>
      <c r="FC173" s="414">
        <v>0</v>
      </c>
      <c r="FD173" s="413">
        <f t="shared" ref="FD173" si="2208">IF(FC173=0,0,FC173/FC$168*100)</f>
        <v>0</v>
      </c>
      <c r="FE173" s="414">
        <v>0</v>
      </c>
      <c r="FF173" s="413">
        <f t="shared" ref="FF173" si="2209">IF(FE173=0,0,FE173/FE$168*100)</f>
        <v>0</v>
      </c>
      <c r="FG173" s="414">
        <v>0</v>
      </c>
      <c r="FH173" s="413">
        <f t="shared" ref="FH173" si="2210">IF(FG173=0,0,FG173/FG$168*100)</f>
        <v>0</v>
      </c>
      <c r="FI173" s="414">
        <v>0</v>
      </c>
      <c r="FJ173" s="415">
        <f t="shared" si="1974"/>
        <v>0</v>
      </c>
      <c r="FK173" s="414">
        <f>FI173</f>
        <v>0</v>
      </c>
      <c r="FL173" s="61">
        <f>IF(FK173=0,0,FK173/FK$168*100)</f>
        <v>0</v>
      </c>
      <c r="FM173" s="253"/>
      <c r="FN173" s="13"/>
      <c r="FO173" s="14"/>
      <c r="FP173" s="9"/>
      <c r="FQ173" s="14"/>
      <c r="FR173" s="22"/>
      <c r="FS173" s="282"/>
    </row>
    <row r="174" spans="1:175" ht="4.5" customHeight="1" x14ac:dyDescent="0.2">
      <c r="A174" s="59"/>
      <c r="B174" s="59"/>
      <c r="C174" s="62"/>
      <c r="D174" s="61"/>
      <c r="E174" s="62"/>
      <c r="F174" s="61"/>
      <c r="G174" s="62"/>
      <c r="H174" s="61"/>
      <c r="I174" s="62"/>
      <c r="J174" s="61"/>
      <c r="K174" s="62"/>
      <c r="L174" s="61"/>
      <c r="M174" s="62"/>
      <c r="N174" s="61"/>
      <c r="O174" s="62"/>
      <c r="P174" s="61"/>
      <c r="Q174" s="62"/>
      <c r="R174" s="61"/>
      <c r="S174" s="62"/>
      <c r="T174" s="61"/>
      <c r="U174" s="62"/>
      <c r="V174" s="61"/>
      <c r="W174" s="62"/>
      <c r="X174" s="61"/>
      <c r="Y174" s="62"/>
      <c r="Z174" s="61"/>
      <c r="AA174" s="62"/>
      <c r="AB174" s="61"/>
      <c r="AC174" s="252"/>
      <c r="AD174" s="8"/>
      <c r="AE174" s="4"/>
      <c r="AF174" s="7"/>
      <c r="AG174" s="4"/>
      <c r="AH174" s="22"/>
      <c r="AI174" s="282"/>
      <c r="AJ174" s="59"/>
      <c r="AK174" s="59"/>
      <c r="AL174" s="62"/>
      <c r="AM174" s="61"/>
      <c r="AN174" s="62"/>
      <c r="AO174" s="61"/>
      <c r="AP174" s="62"/>
      <c r="AQ174" s="61"/>
      <c r="AR174" s="62"/>
      <c r="AS174" s="61"/>
      <c r="AT174" s="62"/>
      <c r="AU174" s="61"/>
      <c r="AV174" s="62"/>
      <c r="AW174" s="61"/>
      <c r="AX174" s="62"/>
      <c r="AY174" s="61"/>
      <c r="AZ174" s="62"/>
      <c r="BA174" s="61"/>
      <c r="BB174" s="62"/>
      <c r="BC174" s="61"/>
      <c r="BD174" s="62"/>
      <c r="BE174" s="61"/>
      <c r="BF174" s="62"/>
      <c r="BG174" s="61"/>
      <c r="BH174" s="62"/>
      <c r="BI174" s="61"/>
      <c r="BJ174" s="62"/>
      <c r="BK174" s="61"/>
      <c r="BL174" s="252"/>
      <c r="BM174" s="8"/>
      <c r="BN174" s="4"/>
      <c r="BO174" s="7"/>
      <c r="BP174" s="4"/>
      <c r="BQ174" s="22"/>
      <c r="BR174" s="282"/>
      <c r="BS174" s="59"/>
      <c r="BT174" s="59"/>
      <c r="BU174" s="62"/>
      <c r="BV174" s="61"/>
      <c r="BW174" s="62"/>
      <c r="BX174" s="61"/>
      <c r="BY174" s="62"/>
      <c r="BZ174" s="61"/>
      <c r="CA174" s="62"/>
      <c r="CB174" s="61"/>
      <c r="CC174" s="62"/>
      <c r="CD174" s="61"/>
      <c r="CE174" s="62"/>
      <c r="CF174" s="61"/>
      <c r="CG174" s="62"/>
      <c r="CH174" s="61"/>
      <c r="CI174" s="62"/>
      <c r="CJ174" s="61"/>
      <c r="CK174" s="62"/>
      <c r="CL174" s="61"/>
      <c r="CM174" s="62"/>
      <c r="CN174" s="61"/>
      <c r="CO174" s="62"/>
      <c r="CP174" s="61"/>
      <c r="CQ174" s="62"/>
      <c r="CR174" s="61"/>
      <c r="CS174" s="62"/>
      <c r="CT174" s="61"/>
      <c r="CU174" s="252"/>
      <c r="CV174" s="8"/>
      <c r="CW174" s="4"/>
      <c r="CX174" s="7"/>
      <c r="CY174" s="4"/>
      <c r="CZ174" s="22"/>
      <c r="DA174" s="282"/>
      <c r="DB174" s="59"/>
      <c r="DC174" s="59"/>
      <c r="DD174" s="62"/>
      <c r="DE174" s="61"/>
      <c r="DF174" s="62"/>
      <c r="DG174" s="61"/>
      <c r="DH174" s="62"/>
      <c r="DI174" s="61"/>
      <c r="DJ174" s="62"/>
      <c r="DK174" s="61"/>
      <c r="DL174" s="62"/>
      <c r="DM174" s="61"/>
      <c r="DN174" s="62"/>
      <c r="DO174" s="61"/>
      <c r="DP174" s="62"/>
      <c r="DQ174" s="61"/>
      <c r="DR174" s="62"/>
      <c r="DS174" s="61"/>
      <c r="DT174" s="62"/>
      <c r="DU174" s="61"/>
      <c r="DV174" s="62"/>
      <c r="DW174" s="61"/>
      <c r="DX174" s="62"/>
      <c r="DY174" s="61"/>
      <c r="DZ174" s="62"/>
      <c r="EA174" s="61"/>
      <c r="EB174" s="62"/>
      <c r="EC174" s="61"/>
      <c r="ED174" s="252"/>
      <c r="EE174" s="8"/>
      <c r="EF174" s="4"/>
      <c r="EG174" s="7"/>
      <c r="EH174" s="4"/>
      <c r="EI174" s="22"/>
      <c r="EJ174" s="282"/>
      <c r="EK174" s="59"/>
      <c r="EL174" s="59"/>
      <c r="EM174" s="62"/>
      <c r="EN174" s="61"/>
      <c r="EO174" s="62"/>
      <c r="EP174" s="61"/>
      <c r="EQ174" s="62"/>
      <c r="ER174" s="61"/>
      <c r="ES174" s="62"/>
      <c r="ET174" s="61"/>
      <c r="EU174" s="62"/>
      <c r="EV174" s="61"/>
      <c r="EW174" s="62"/>
      <c r="EX174" s="61"/>
      <c r="EY174" s="62"/>
      <c r="EZ174" s="61"/>
      <c r="FA174" s="62"/>
      <c r="FB174" s="61"/>
      <c r="FC174" s="62"/>
      <c r="FD174" s="61"/>
      <c r="FE174" s="62"/>
      <c r="FF174" s="61"/>
      <c r="FG174" s="62"/>
      <c r="FH174" s="61"/>
      <c r="FI174" s="62"/>
      <c r="FJ174" s="61"/>
      <c r="FK174" s="62"/>
      <c r="FL174" s="61"/>
      <c r="FM174" s="252"/>
      <c r="FN174" s="8"/>
      <c r="FO174" s="4"/>
      <c r="FP174" s="7"/>
      <c r="FQ174" s="4"/>
      <c r="FR174" s="22"/>
      <c r="FS174" s="282"/>
    </row>
    <row r="175" spans="1:175" s="28" customFormat="1" collapsed="1" x14ac:dyDescent="0.2">
      <c r="A175" s="50" t="s">
        <v>28</v>
      </c>
      <c r="B175" s="50" t="s">
        <v>322</v>
      </c>
      <c r="C175" s="51">
        <f>SUM(C176:C180)</f>
        <v>0</v>
      </c>
      <c r="D175" s="52">
        <f>IF(C175=0,0,C175/C$203*100)</f>
        <v>0</v>
      </c>
      <c r="E175" s="51">
        <f>SUM(E176:E180)</f>
        <v>0</v>
      </c>
      <c r="F175" s="52">
        <f>IF(E175=0,0,E175/E$203*100)</f>
        <v>0</v>
      </c>
      <c r="G175" s="51">
        <f>SUM(G176:G180)</f>
        <v>0</v>
      </c>
      <c r="H175" s="52">
        <f>IF(G175=0,0,G175/G$203*100)</f>
        <v>0</v>
      </c>
      <c r="I175" s="51">
        <f>SUM(I176:I180)</f>
        <v>0</v>
      </c>
      <c r="J175" s="52">
        <f>IF(I175=0,0,I175/I$203*100)</f>
        <v>0</v>
      </c>
      <c r="K175" s="51">
        <f>SUM(K176:K180)</f>
        <v>0</v>
      </c>
      <c r="L175" s="52">
        <f>IF(K175=0,0,K175/K$203*100)</f>
        <v>0</v>
      </c>
      <c r="M175" s="51">
        <f>SUM(M176:M180)</f>
        <v>0</v>
      </c>
      <c r="N175" s="52">
        <f>IF(M175=0,0,M175/M$203*100)</f>
        <v>0</v>
      </c>
      <c r="O175" s="51">
        <f>SUM(O176:O180)</f>
        <v>0</v>
      </c>
      <c r="P175" s="52">
        <f>IF(O175=0,0,O175/O$203*100)</f>
        <v>0</v>
      </c>
      <c r="Q175" s="51">
        <f>SUM(Q176:Q180)</f>
        <v>0</v>
      </c>
      <c r="R175" s="52">
        <f>IF(Q175=0,0,Q175/Q$203*100)</f>
        <v>0</v>
      </c>
      <c r="S175" s="51">
        <f>SUM(S176:S180)</f>
        <v>0</v>
      </c>
      <c r="T175" s="52">
        <f>IF(S175=0,0,S175/S$203*100)</f>
        <v>0</v>
      </c>
      <c r="U175" s="51">
        <f>SUM(U176:U180)</f>
        <v>0</v>
      </c>
      <c r="V175" s="52">
        <f>IF(U175=0,0,U175/U$203*100)</f>
        <v>0</v>
      </c>
      <c r="W175" s="51">
        <f>SUM(W176:W180)</f>
        <v>0</v>
      </c>
      <c r="X175" s="52">
        <f>IF(W175=0,0,W175/W$203*100)</f>
        <v>0</v>
      </c>
      <c r="Y175" s="51">
        <f>SUM(Y176:Y180)</f>
        <v>0</v>
      </c>
      <c r="Z175" s="52">
        <f>IF(Y175=0,0,Y175/Y$203*100)</f>
        <v>0</v>
      </c>
      <c r="AA175" s="51">
        <f t="shared" ref="AA175" si="2211">Y175</f>
        <v>0</v>
      </c>
      <c r="AB175" s="52">
        <f>IF(AA175=0,0,AA175/AA$203*100)</f>
        <v>0</v>
      </c>
      <c r="AC175" s="252"/>
      <c r="AD175" s="8"/>
      <c r="AE175" s="4"/>
      <c r="AF175" s="7"/>
      <c r="AG175" s="4"/>
      <c r="AH175" s="22"/>
      <c r="AI175" s="282"/>
      <c r="AJ175" s="50" t="s">
        <v>28</v>
      </c>
      <c r="AK175" s="50" t="s">
        <v>322</v>
      </c>
      <c r="AL175" s="51">
        <f>SUM(AL176:AL180)</f>
        <v>0</v>
      </c>
      <c r="AM175" s="52">
        <f>IF(AL175=0,0,AL175/AL$203*100)</f>
        <v>0</v>
      </c>
      <c r="AN175" s="51">
        <f>SUM(AN176:AN180)</f>
        <v>0</v>
      </c>
      <c r="AO175" s="52">
        <f>IF(AN175=0,0,AN175/AN$203*100)</f>
        <v>0</v>
      </c>
      <c r="AP175" s="51">
        <f>SUM(AP176:AP180)</f>
        <v>0</v>
      </c>
      <c r="AQ175" s="52">
        <f>IF(AP175=0,0,AP175/AP$203*100)</f>
        <v>0</v>
      </c>
      <c r="AR175" s="51">
        <f>SUM(AR176:AR180)</f>
        <v>0</v>
      </c>
      <c r="AS175" s="52">
        <f>IF(AR175=0,0,AR175/AR$203*100)</f>
        <v>0</v>
      </c>
      <c r="AT175" s="51">
        <f>SUM(AT176:AT180)</f>
        <v>0</v>
      </c>
      <c r="AU175" s="52">
        <f>IF(AT175=0,0,AT175/AT$203*100)</f>
        <v>0</v>
      </c>
      <c r="AV175" s="51">
        <f>SUM(AV176:AV180)</f>
        <v>0</v>
      </c>
      <c r="AW175" s="52">
        <f>IF(AV175=0,0,AV175/AV$203*100)</f>
        <v>0</v>
      </c>
      <c r="AX175" s="51">
        <f>SUM(AX176:AX180)</f>
        <v>0</v>
      </c>
      <c r="AY175" s="52">
        <f>IF(AX175=0,0,AX175/AX$203*100)</f>
        <v>0</v>
      </c>
      <c r="AZ175" s="51">
        <f>SUM(AZ176:AZ180)</f>
        <v>0</v>
      </c>
      <c r="BA175" s="52">
        <f>IF(AZ175=0,0,AZ175/AZ$203*100)</f>
        <v>0</v>
      </c>
      <c r="BB175" s="51">
        <f>SUM(BB176:BB180)</f>
        <v>0</v>
      </c>
      <c r="BC175" s="52">
        <f>IF(BB175=0,0,BB175/BB$203*100)</f>
        <v>0</v>
      </c>
      <c r="BD175" s="51">
        <f>SUM(BD176:BD180)</f>
        <v>0</v>
      </c>
      <c r="BE175" s="52">
        <f>IF(BD175=0,0,BD175/BD$203*100)</f>
        <v>0</v>
      </c>
      <c r="BF175" s="51">
        <f>SUM(BF176:BF180)</f>
        <v>0</v>
      </c>
      <c r="BG175" s="52">
        <f>IF(BF175=0,0,BF175/BF$203*100)</f>
        <v>0</v>
      </c>
      <c r="BH175" s="51">
        <f>SUM(BH176:BH180)</f>
        <v>0</v>
      </c>
      <c r="BI175" s="52">
        <f>IF(BH175=0,0,BH175/BH$203*100)</f>
        <v>0</v>
      </c>
      <c r="BJ175" s="51">
        <f t="shared" ref="BJ175" si="2212">BH175</f>
        <v>0</v>
      </c>
      <c r="BK175" s="52">
        <f>IF(BJ175=0,0,BJ175/BJ$203*100)</f>
        <v>0</v>
      </c>
      <c r="BL175" s="252"/>
      <c r="BM175" s="8"/>
      <c r="BN175" s="4"/>
      <c r="BO175" s="7"/>
      <c r="BP175" s="4"/>
      <c r="BQ175" s="22"/>
      <c r="BR175" s="282"/>
      <c r="BS175" s="50" t="s">
        <v>28</v>
      </c>
      <c r="BT175" s="50" t="s">
        <v>322</v>
      </c>
      <c r="BU175" s="51">
        <f>SUM(BU176:BU180)</f>
        <v>0</v>
      </c>
      <c r="BV175" s="52">
        <f>IF(BU175=0,0,BU175/BU$203*100)</f>
        <v>0</v>
      </c>
      <c r="BW175" s="51">
        <f>SUM(BW176:BW180)</f>
        <v>0</v>
      </c>
      <c r="BX175" s="52">
        <f>IF(BW175=0,0,BW175/BW$203*100)</f>
        <v>0</v>
      </c>
      <c r="BY175" s="51">
        <f>SUM(BY176:BY180)</f>
        <v>0</v>
      </c>
      <c r="BZ175" s="52">
        <f>IF(BY175=0,0,BY175/BY$203*100)</f>
        <v>0</v>
      </c>
      <c r="CA175" s="51">
        <f>SUM(CA176:CA180)</f>
        <v>0</v>
      </c>
      <c r="CB175" s="52">
        <f>IF(CA175=0,0,CA175/CA$203*100)</f>
        <v>0</v>
      </c>
      <c r="CC175" s="51">
        <f>SUM(CC176:CC180)</f>
        <v>0</v>
      </c>
      <c r="CD175" s="52">
        <f>IF(CC175=0,0,CC175/CC$203*100)</f>
        <v>0</v>
      </c>
      <c r="CE175" s="51">
        <f>SUM(CE176:CE180)</f>
        <v>0</v>
      </c>
      <c r="CF175" s="52">
        <f>IF(CE175=0,0,CE175/CE$203*100)</f>
        <v>0</v>
      </c>
      <c r="CG175" s="51">
        <f>SUM(CG176:CG180)</f>
        <v>0</v>
      </c>
      <c r="CH175" s="52">
        <f>IF(CG175=0,0,CG175/CG$203*100)</f>
        <v>0</v>
      </c>
      <c r="CI175" s="51">
        <f>SUM(CI176:CI180)</f>
        <v>0</v>
      </c>
      <c r="CJ175" s="52">
        <f>IF(CI175=0,0,CI175/CI$203*100)</f>
        <v>0</v>
      </c>
      <c r="CK175" s="51">
        <f>SUM(CK176:CK180)</f>
        <v>0</v>
      </c>
      <c r="CL175" s="52">
        <f>IF(CK175=0,0,CK175/CK$203*100)</f>
        <v>0</v>
      </c>
      <c r="CM175" s="51">
        <f>SUM(CM176:CM180)</f>
        <v>0</v>
      </c>
      <c r="CN175" s="52">
        <f>IF(CM175=0,0,CM175/CM$203*100)</f>
        <v>0</v>
      </c>
      <c r="CO175" s="51">
        <f>SUM(CO176:CO180)</f>
        <v>0</v>
      </c>
      <c r="CP175" s="52">
        <f>IF(CO175=0,0,CO175/CO$203*100)</f>
        <v>0</v>
      </c>
      <c r="CQ175" s="51">
        <f>SUM(CQ176:CQ180)</f>
        <v>0</v>
      </c>
      <c r="CR175" s="52">
        <f>IF(CQ175=0,0,CQ175/CQ$203*100)</f>
        <v>0</v>
      </c>
      <c r="CS175" s="51">
        <f t="shared" ref="CS175" si="2213">CQ175</f>
        <v>0</v>
      </c>
      <c r="CT175" s="52">
        <f>IF(CS175=0,0,CS175/CS$203*100)</f>
        <v>0</v>
      </c>
      <c r="CU175" s="252"/>
      <c r="CV175" s="8"/>
      <c r="CW175" s="4"/>
      <c r="CX175" s="7"/>
      <c r="CY175" s="4"/>
      <c r="CZ175" s="22"/>
      <c r="DA175" s="282"/>
      <c r="DB175" s="50" t="s">
        <v>28</v>
      </c>
      <c r="DC175" s="50" t="s">
        <v>322</v>
      </c>
      <c r="DD175" s="51">
        <f>SUM(DD176:DD180)</f>
        <v>0</v>
      </c>
      <c r="DE175" s="52">
        <f>IF(DD175=0,0,DD175/DD$203*100)</f>
        <v>0</v>
      </c>
      <c r="DF175" s="51">
        <f>SUM(DF176:DF180)</f>
        <v>0</v>
      </c>
      <c r="DG175" s="52">
        <f>IF(DF175=0,0,DF175/DF$203*100)</f>
        <v>0</v>
      </c>
      <c r="DH175" s="51">
        <f>SUM(DH176:DH180)</f>
        <v>0</v>
      </c>
      <c r="DI175" s="52">
        <f>IF(DH175=0,0,DH175/DH$203*100)</f>
        <v>0</v>
      </c>
      <c r="DJ175" s="51">
        <f>SUM(DJ176:DJ180)</f>
        <v>0</v>
      </c>
      <c r="DK175" s="52">
        <f>IF(DJ175=0,0,DJ175/DJ$203*100)</f>
        <v>0</v>
      </c>
      <c r="DL175" s="51">
        <f>SUM(DL176:DL180)</f>
        <v>0</v>
      </c>
      <c r="DM175" s="52">
        <f>IF(DL175=0,0,DL175/DL$203*100)</f>
        <v>0</v>
      </c>
      <c r="DN175" s="51">
        <f>SUM(DN176:DN180)</f>
        <v>0</v>
      </c>
      <c r="DO175" s="52">
        <f>IF(DN175=0,0,DN175/DN$203*100)</f>
        <v>0</v>
      </c>
      <c r="DP175" s="51">
        <f>SUM(DP176:DP180)</f>
        <v>0</v>
      </c>
      <c r="DQ175" s="52">
        <f>IF(DP175=0,0,DP175/DP$203*100)</f>
        <v>0</v>
      </c>
      <c r="DR175" s="51">
        <f>SUM(DR176:DR180)</f>
        <v>0</v>
      </c>
      <c r="DS175" s="52">
        <f>IF(DR175=0,0,DR175/DR$203*100)</f>
        <v>0</v>
      </c>
      <c r="DT175" s="51">
        <f>SUM(DT176:DT180)</f>
        <v>0</v>
      </c>
      <c r="DU175" s="52">
        <f>IF(DT175=0,0,DT175/DT$203*100)</f>
        <v>0</v>
      </c>
      <c r="DV175" s="51">
        <f>SUM(DV176:DV180)</f>
        <v>0</v>
      </c>
      <c r="DW175" s="52">
        <f>IF(DV175=0,0,DV175/DV$203*100)</f>
        <v>0</v>
      </c>
      <c r="DX175" s="51">
        <f>SUM(DX176:DX180)</f>
        <v>0</v>
      </c>
      <c r="DY175" s="52">
        <f>IF(DX175=0,0,DX175/DX$203*100)</f>
        <v>0</v>
      </c>
      <c r="DZ175" s="51">
        <f>SUM(DZ176:DZ180)</f>
        <v>0</v>
      </c>
      <c r="EA175" s="52">
        <f>IF(DZ175=0,0,DZ175/DZ$203*100)</f>
        <v>0</v>
      </c>
      <c r="EB175" s="51">
        <f t="shared" ref="EB175" si="2214">DZ175</f>
        <v>0</v>
      </c>
      <c r="EC175" s="52">
        <f>IF(EB175=0,0,EB175/EB$203*100)</f>
        <v>0</v>
      </c>
      <c r="ED175" s="252"/>
      <c r="EE175" s="8"/>
      <c r="EF175" s="4"/>
      <c r="EG175" s="7"/>
      <c r="EH175" s="4"/>
      <c r="EI175" s="22"/>
      <c r="EJ175" s="282"/>
      <c r="EK175" s="50" t="s">
        <v>28</v>
      </c>
      <c r="EL175" s="50" t="s">
        <v>322</v>
      </c>
      <c r="EM175" s="51">
        <f>SUM(EM176:EM180)</f>
        <v>0</v>
      </c>
      <c r="EN175" s="52">
        <f>IF(EM175=0,0,EM175/EM$203*100)</f>
        <v>0</v>
      </c>
      <c r="EO175" s="51">
        <f>SUM(EO176:EO180)</f>
        <v>0</v>
      </c>
      <c r="EP175" s="52">
        <f>IF(EO175=0,0,EO175/EO$203*100)</f>
        <v>0</v>
      </c>
      <c r="EQ175" s="51">
        <f>SUM(EQ176:EQ180)</f>
        <v>0</v>
      </c>
      <c r="ER175" s="52">
        <f>IF(EQ175=0,0,EQ175/EQ$203*100)</f>
        <v>0</v>
      </c>
      <c r="ES175" s="51">
        <f>SUM(ES176:ES180)</f>
        <v>0</v>
      </c>
      <c r="ET175" s="52">
        <f>IF(ES175=0,0,ES175/ES$203*100)</f>
        <v>0</v>
      </c>
      <c r="EU175" s="51">
        <f>SUM(EU176:EU180)</f>
        <v>0</v>
      </c>
      <c r="EV175" s="52">
        <f>IF(EU175=0,0,EU175/EU$203*100)</f>
        <v>0</v>
      </c>
      <c r="EW175" s="51">
        <f>SUM(EW176:EW180)</f>
        <v>0</v>
      </c>
      <c r="EX175" s="52">
        <f>IF(EW175=0,0,EW175/EW$203*100)</f>
        <v>0</v>
      </c>
      <c r="EY175" s="51">
        <f>SUM(EY176:EY180)</f>
        <v>0</v>
      </c>
      <c r="EZ175" s="52">
        <f>IF(EY175=0,0,EY175/EY$203*100)</f>
        <v>0</v>
      </c>
      <c r="FA175" s="51">
        <f>SUM(FA176:FA180)</f>
        <v>0</v>
      </c>
      <c r="FB175" s="52">
        <f>IF(FA175=0,0,FA175/FA$203*100)</f>
        <v>0</v>
      </c>
      <c r="FC175" s="51">
        <f>SUM(FC176:FC180)</f>
        <v>0</v>
      </c>
      <c r="FD175" s="52">
        <f>IF(FC175=0,0,FC175/FC$203*100)</f>
        <v>0</v>
      </c>
      <c r="FE175" s="51">
        <f>SUM(FE176:FE180)</f>
        <v>0</v>
      </c>
      <c r="FF175" s="52">
        <f>IF(FE175=0,0,FE175/FE$203*100)</f>
        <v>0</v>
      </c>
      <c r="FG175" s="51">
        <f>SUM(FG176:FG180)</f>
        <v>0</v>
      </c>
      <c r="FH175" s="52">
        <f>IF(FG175=0,0,FG175/FG$203*100)</f>
        <v>0</v>
      </c>
      <c r="FI175" s="51">
        <f>SUM(FI176:FI180)</f>
        <v>0</v>
      </c>
      <c r="FJ175" s="52">
        <f>IF(FI175=0,0,FI175/FI$203*100)</f>
        <v>0</v>
      </c>
      <c r="FK175" s="51">
        <f t="shared" ref="FK175" si="2215">FI175</f>
        <v>0</v>
      </c>
      <c r="FL175" s="52">
        <f>IF(FK175=0,0,FK175/FK$203*100)</f>
        <v>0</v>
      </c>
      <c r="FM175" s="252"/>
      <c r="FN175" s="8"/>
      <c r="FO175" s="4"/>
      <c r="FP175" s="7"/>
      <c r="FQ175" s="4"/>
      <c r="FR175" s="22"/>
      <c r="FS175" s="282"/>
    </row>
    <row r="176" spans="1:175" hidden="1" outlineLevel="1" x14ac:dyDescent="0.2">
      <c r="A176" s="384"/>
      <c r="B176" s="272"/>
      <c r="C176" s="60"/>
      <c r="D176" s="61">
        <f>IF(C176=0,0,C176/C$175*100)</f>
        <v>0</v>
      </c>
      <c r="E176" s="60"/>
      <c r="F176" s="61">
        <f>IF(E176=0,0,E176/E$175*100)</f>
        <v>0</v>
      </c>
      <c r="G176" s="60"/>
      <c r="H176" s="61">
        <f>IF(G176=0,0,G176/G$175*100)</f>
        <v>0</v>
      </c>
      <c r="I176" s="60"/>
      <c r="J176" s="61">
        <f>IF(I176=0,0,I176/I$175*100)</f>
        <v>0</v>
      </c>
      <c r="K176" s="60"/>
      <c r="L176" s="61">
        <f>IF(K176=0,0,K176/K$175*100)</f>
        <v>0</v>
      </c>
      <c r="M176" s="60"/>
      <c r="N176" s="61">
        <f>IF(M176=0,0,M176/M$175*100)</f>
        <v>0</v>
      </c>
      <c r="O176" s="60"/>
      <c r="P176" s="61">
        <f>IF(O176=0,0,O176/O$175*100)</f>
        <v>0</v>
      </c>
      <c r="Q176" s="60"/>
      <c r="R176" s="61">
        <f>IF(Q176=0,0,Q176/Q$175*100)</f>
        <v>0</v>
      </c>
      <c r="S176" s="60"/>
      <c r="T176" s="61">
        <f>IF(S176=0,0,S176/S$175*100)</f>
        <v>0</v>
      </c>
      <c r="U176" s="60"/>
      <c r="V176" s="61">
        <f>IF(U176=0,0,U176/U$175*100)</f>
        <v>0</v>
      </c>
      <c r="W176" s="60"/>
      <c r="X176" s="61">
        <f>IF(W176=0,0,W176/W$175*100)</f>
        <v>0</v>
      </c>
      <c r="Y176" s="60"/>
      <c r="Z176" s="61">
        <f>IF(Y176=0,0,Y176/Y$175*100)</f>
        <v>0</v>
      </c>
      <c r="AA176" s="62">
        <f>Y176</f>
        <v>0</v>
      </c>
      <c r="AB176" s="61">
        <f>IF(AA176=0,0,AA176/AA$175*100)</f>
        <v>0</v>
      </c>
      <c r="AC176" s="252"/>
      <c r="AD176" s="8"/>
      <c r="AE176" s="4"/>
      <c r="AF176" s="7"/>
      <c r="AG176" s="4"/>
      <c r="AH176" s="22"/>
      <c r="AI176" s="282"/>
      <c r="AJ176" s="128">
        <f t="shared" ref="AJ176:AJ180" si="2216">$A176</f>
        <v>0</v>
      </c>
      <c r="AK176" s="128">
        <f t="shared" ref="AK176:AK180" si="2217">$B176</f>
        <v>0</v>
      </c>
      <c r="AL176" s="60"/>
      <c r="AM176" s="61">
        <f>IF(AL176=0,0,AL176/AL$175*100)</f>
        <v>0</v>
      </c>
      <c r="AN176" s="60"/>
      <c r="AO176" s="61">
        <f>IF(AN176=0,0,AN176/AN$175*100)</f>
        <v>0</v>
      </c>
      <c r="AP176" s="60"/>
      <c r="AQ176" s="61">
        <f>IF(AP176=0,0,AP176/AP$175*100)</f>
        <v>0</v>
      </c>
      <c r="AR176" s="60"/>
      <c r="AS176" s="61">
        <f>IF(AR176=0,0,AR176/AR$175*100)</f>
        <v>0</v>
      </c>
      <c r="AT176" s="60"/>
      <c r="AU176" s="61">
        <f>IF(AT176=0,0,AT176/AT$175*100)</f>
        <v>0</v>
      </c>
      <c r="AV176" s="60"/>
      <c r="AW176" s="61">
        <f>IF(AV176=0,0,AV176/AV$175*100)</f>
        <v>0</v>
      </c>
      <c r="AX176" s="60"/>
      <c r="AY176" s="61">
        <f>IF(AX176=0,0,AX176/AX$175*100)</f>
        <v>0</v>
      </c>
      <c r="AZ176" s="60"/>
      <c r="BA176" s="61">
        <f>IF(AZ176=0,0,AZ176/AZ$175*100)</f>
        <v>0</v>
      </c>
      <c r="BB176" s="60"/>
      <c r="BC176" s="61">
        <f>IF(BB176=0,0,BB176/BB$175*100)</f>
        <v>0</v>
      </c>
      <c r="BD176" s="60"/>
      <c r="BE176" s="61">
        <f>IF(BD176=0,0,BD176/BD$175*100)</f>
        <v>0</v>
      </c>
      <c r="BF176" s="60"/>
      <c r="BG176" s="61">
        <f>IF(BF176=0,0,BF176/BF$175*100)</f>
        <v>0</v>
      </c>
      <c r="BH176" s="60"/>
      <c r="BI176" s="61">
        <f>IF(BH176=0,0,BH176/BH$175*100)</f>
        <v>0</v>
      </c>
      <c r="BJ176" s="62">
        <f>BH176</f>
        <v>0</v>
      </c>
      <c r="BK176" s="61">
        <f>IF(BJ176=0,0,BJ176/BJ$175*100)</f>
        <v>0</v>
      </c>
      <c r="BL176" s="252"/>
      <c r="BM176" s="8"/>
      <c r="BN176" s="4"/>
      <c r="BO176" s="7"/>
      <c r="BP176" s="4"/>
      <c r="BQ176" s="22"/>
      <c r="BR176" s="282"/>
      <c r="BS176" s="128">
        <f t="shared" ref="BS176:BS180" si="2218">$A176</f>
        <v>0</v>
      </c>
      <c r="BT176" s="128">
        <f t="shared" ref="BT176:BT180" si="2219">$B176</f>
        <v>0</v>
      </c>
      <c r="BU176" s="60"/>
      <c r="BV176" s="61">
        <f>IF(BU176=0,0,BU176/BU$175*100)</f>
        <v>0</v>
      </c>
      <c r="BW176" s="60"/>
      <c r="BX176" s="61">
        <f>IF(BW176=0,0,BW176/BW$175*100)</f>
        <v>0</v>
      </c>
      <c r="BY176" s="60"/>
      <c r="BZ176" s="61">
        <f>IF(BY176=0,0,BY176/BY$175*100)</f>
        <v>0</v>
      </c>
      <c r="CA176" s="60"/>
      <c r="CB176" s="61">
        <f>IF(CA176=0,0,CA176/CA$175*100)</f>
        <v>0</v>
      </c>
      <c r="CC176" s="60"/>
      <c r="CD176" s="61">
        <f>IF(CC176=0,0,CC176/CC$175*100)</f>
        <v>0</v>
      </c>
      <c r="CE176" s="60"/>
      <c r="CF176" s="61">
        <f>IF(CE176=0,0,CE176/CE$175*100)</f>
        <v>0</v>
      </c>
      <c r="CG176" s="60"/>
      <c r="CH176" s="61">
        <f>IF(CG176=0,0,CG176/CG$175*100)</f>
        <v>0</v>
      </c>
      <c r="CI176" s="60"/>
      <c r="CJ176" s="61">
        <f>IF(CI176=0,0,CI176/CI$175*100)</f>
        <v>0</v>
      </c>
      <c r="CK176" s="60"/>
      <c r="CL176" s="61">
        <f>IF(CK176=0,0,CK176/CK$175*100)</f>
        <v>0</v>
      </c>
      <c r="CM176" s="60"/>
      <c r="CN176" s="61">
        <f>IF(CM176=0,0,CM176/CM$175*100)</f>
        <v>0</v>
      </c>
      <c r="CO176" s="60"/>
      <c r="CP176" s="61">
        <f>IF(CO176=0,0,CO176/CO$175*100)</f>
        <v>0</v>
      </c>
      <c r="CQ176" s="60"/>
      <c r="CR176" s="61">
        <f>IF(CQ176=0,0,CQ176/CQ$175*100)</f>
        <v>0</v>
      </c>
      <c r="CS176" s="62">
        <f>CQ176</f>
        <v>0</v>
      </c>
      <c r="CT176" s="61">
        <f>IF(CS176=0,0,CS176/CS$175*100)</f>
        <v>0</v>
      </c>
      <c r="CU176" s="252"/>
      <c r="CV176" s="8"/>
      <c r="CW176" s="4"/>
      <c r="CX176" s="7"/>
      <c r="CY176" s="4"/>
      <c r="CZ176" s="22"/>
      <c r="DA176" s="282"/>
      <c r="DB176" s="128">
        <f t="shared" ref="DB176:DB180" si="2220">$A176</f>
        <v>0</v>
      </c>
      <c r="DC176" s="128">
        <f t="shared" ref="DC176:DC180" si="2221">$B176</f>
        <v>0</v>
      </c>
      <c r="DD176" s="60"/>
      <c r="DE176" s="61">
        <f>IF(DD176=0,0,DD176/DD$175*100)</f>
        <v>0</v>
      </c>
      <c r="DF176" s="60"/>
      <c r="DG176" s="61">
        <f>IF(DF176=0,0,DF176/DF$175*100)</f>
        <v>0</v>
      </c>
      <c r="DH176" s="60"/>
      <c r="DI176" s="61">
        <f>IF(DH176=0,0,DH176/DH$175*100)</f>
        <v>0</v>
      </c>
      <c r="DJ176" s="60"/>
      <c r="DK176" s="61">
        <f>IF(DJ176=0,0,DJ176/DJ$175*100)</f>
        <v>0</v>
      </c>
      <c r="DL176" s="60"/>
      <c r="DM176" s="61">
        <f>IF(DL176=0,0,DL176/DL$175*100)</f>
        <v>0</v>
      </c>
      <c r="DN176" s="60"/>
      <c r="DO176" s="61">
        <f>IF(DN176=0,0,DN176/DN$175*100)</f>
        <v>0</v>
      </c>
      <c r="DP176" s="60"/>
      <c r="DQ176" s="61">
        <f>IF(DP176=0,0,DP176/DP$175*100)</f>
        <v>0</v>
      </c>
      <c r="DR176" s="60"/>
      <c r="DS176" s="61">
        <f>IF(DR176=0,0,DR176/DR$175*100)</f>
        <v>0</v>
      </c>
      <c r="DT176" s="60"/>
      <c r="DU176" s="61">
        <f>IF(DT176=0,0,DT176/DT$175*100)</f>
        <v>0</v>
      </c>
      <c r="DV176" s="60"/>
      <c r="DW176" s="61">
        <f>IF(DV176=0,0,DV176/DV$175*100)</f>
        <v>0</v>
      </c>
      <c r="DX176" s="60"/>
      <c r="DY176" s="61">
        <f>IF(DX176=0,0,DX176/DX$175*100)</f>
        <v>0</v>
      </c>
      <c r="DZ176" s="60"/>
      <c r="EA176" s="61">
        <f>IF(DZ176=0,0,DZ176/DZ$175*100)</f>
        <v>0</v>
      </c>
      <c r="EB176" s="62">
        <f>DZ176</f>
        <v>0</v>
      </c>
      <c r="EC176" s="61">
        <f>IF(EB176=0,0,EB176/EB$175*100)</f>
        <v>0</v>
      </c>
      <c r="ED176" s="252"/>
      <c r="EE176" s="8"/>
      <c r="EF176" s="4"/>
      <c r="EG176" s="7"/>
      <c r="EH176" s="4"/>
      <c r="EI176" s="22"/>
      <c r="EJ176" s="282"/>
      <c r="EK176" s="128">
        <f t="shared" ref="EK176:EK180" si="2222">$A176</f>
        <v>0</v>
      </c>
      <c r="EL176" s="128">
        <f t="shared" ref="EL176:EL180" si="2223">$B176</f>
        <v>0</v>
      </c>
      <c r="EM176" s="60"/>
      <c r="EN176" s="61">
        <f>IF(EM176=0,0,EM176/EM$175*100)</f>
        <v>0</v>
      </c>
      <c r="EO176" s="60"/>
      <c r="EP176" s="61">
        <f>IF(EO176=0,0,EO176/EO$175*100)</f>
        <v>0</v>
      </c>
      <c r="EQ176" s="60"/>
      <c r="ER176" s="61">
        <f>IF(EQ176=0,0,EQ176/EQ$175*100)</f>
        <v>0</v>
      </c>
      <c r="ES176" s="60"/>
      <c r="ET176" s="61">
        <f>IF(ES176=0,0,ES176/ES$175*100)</f>
        <v>0</v>
      </c>
      <c r="EU176" s="60"/>
      <c r="EV176" s="61">
        <f>IF(EU176=0,0,EU176/EU$175*100)</f>
        <v>0</v>
      </c>
      <c r="EW176" s="60"/>
      <c r="EX176" s="61">
        <f>IF(EW176=0,0,EW176/EW$175*100)</f>
        <v>0</v>
      </c>
      <c r="EY176" s="60"/>
      <c r="EZ176" s="61">
        <f>IF(EY176=0,0,EY176/EY$175*100)</f>
        <v>0</v>
      </c>
      <c r="FA176" s="60"/>
      <c r="FB176" s="61">
        <f>IF(FA176=0,0,FA176/FA$175*100)</f>
        <v>0</v>
      </c>
      <c r="FC176" s="60"/>
      <c r="FD176" s="61">
        <f>IF(FC176=0,0,FC176/FC$175*100)</f>
        <v>0</v>
      </c>
      <c r="FE176" s="60"/>
      <c r="FF176" s="61">
        <f>IF(FE176=0,0,FE176/FE$175*100)</f>
        <v>0</v>
      </c>
      <c r="FG176" s="60"/>
      <c r="FH176" s="61">
        <f>IF(FG176=0,0,FG176/FG$175*100)</f>
        <v>0</v>
      </c>
      <c r="FI176" s="60"/>
      <c r="FJ176" s="61">
        <f>IF(FI176=0,0,FI176/FI$175*100)</f>
        <v>0</v>
      </c>
      <c r="FK176" s="62">
        <f>FI176</f>
        <v>0</v>
      </c>
      <c r="FL176" s="61">
        <f>IF(FK176=0,0,FK176/FK$175*100)</f>
        <v>0</v>
      </c>
      <c r="FM176" s="252"/>
      <c r="FN176" s="8"/>
      <c r="FO176" s="4"/>
      <c r="FP176" s="7"/>
      <c r="FQ176" s="4"/>
      <c r="FR176" s="22"/>
      <c r="FS176" s="282"/>
    </row>
    <row r="177" spans="1:175" hidden="1" outlineLevel="1" x14ac:dyDescent="0.2">
      <c r="A177" s="384"/>
      <c r="B177" s="387"/>
      <c r="C177" s="60"/>
      <c r="D177" s="61">
        <f>IF(C177=0,0,C177/C$175*100)</f>
        <v>0</v>
      </c>
      <c r="E177" s="60"/>
      <c r="F177" s="61">
        <f>IF(E177=0,0,E177/E$175*100)</f>
        <v>0</v>
      </c>
      <c r="G177" s="60"/>
      <c r="H177" s="61">
        <f>IF(G177=0,0,G177/G$175*100)</f>
        <v>0</v>
      </c>
      <c r="I177" s="60"/>
      <c r="J177" s="61">
        <f>IF(I177=0,0,I177/I$175*100)</f>
        <v>0</v>
      </c>
      <c r="K177" s="60"/>
      <c r="L177" s="61">
        <f>IF(K177=0,0,K177/K$175*100)</f>
        <v>0</v>
      </c>
      <c r="M177" s="60"/>
      <c r="N177" s="61">
        <f>IF(M177=0,0,M177/M$175*100)</f>
        <v>0</v>
      </c>
      <c r="O177" s="60"/>
      <c r="P177" s="61">
        <f>IF(O177=0,0,O177/O$175*100)</f>
        <v>0</v>
      </c>
      <c r="Q177" s="60"/>
      <c r="R177" s="61">
        <f>IF(Q177=0,0,Q177/Q$175*100)</f>
        <v>0</v>
      </c>
      <c r="S177" s="60"/>
      <c r="T177" s="61">
        <f>IF(S177=0,0,S177/S$175*100)</f>
        <v>0</v>
      </c>
      <c r="U177" s="60"/>
      <c r="V177" s="61">
        <f>IF(U177=0,0,U177/U$175*100)</f>
        <v>0</v>
      </c>
      <c r="W177" s="60"/>
      <c r="X177" s="61">
        <f>IF(W177=0,0,W177/W$175*100)</f>
        <v>0</v>
      </c>
      <c r="Y177" s="60"/>
      <c r="Z177" s="61">
        <f>IF(Y177=0,0,Y177/Y$175*100)</f>
        <v>0</v>
      </c>
      <c r="AA177" s="62">
        <f>Y177</f>
        <v>0</v>
      </c>
      <c r="AB177" s="61">
        <f>IF(AA177=0,0,AA177/AA$175*100)</f>
        <v>0</v>
      </c>
      <c r="AC177" s="252"/>
      <c r="AD177" s="8"/>
      <c r="AE177" s="4"/>
      <c r="AF177" s="7"/>
      <c r="AG177" s="4"/>
      <c r="AH177" s="22"/>
      <c r="AI177" s="282"/>
      <c r="AJ177" s="128">
        <f t="shared" si="2216"/>
        <v>0</v>
      </c>
      <c r="AK177" s="128">
        <f t="shared" si="2217"/>
        <v>0</v>
      </c>
      <c r="AL177" s="60"/>
      <c r="AM177" s="61">
        <f>IF(AL177=0,0,AL177/AL$175*100)</f>
        <v>0</v>
      </c>
      <c r="AN177" s="60"/>
      <c r="AO177" s="61">
        <f>IF(AN177=0,0,AN177/AN$175*100)</f>
        <v>0</v>
      </c>
      <c r="AP177" s="60"/>
      <c r="AQ177" s="61">
        <f>IF(AP177=0,0,AP177/AP$175*100)</f>
        <v>0</v>
      </c>
      <c r="AR177" s="60"/>
      <c r="AS177" s="61">
        <f>IF(AR177=0,0,AR177/AR$175*100)</f>
        <v>0</v>
      </c>
      <c r="AT177" s="60"/>
      <c r="AU177" s="61">
        <f>IF(AT177=0,0,AT177/AT$175*100)</f>
        <v>0</v>
      </c>
      <c r="AV177" s="60"/>
      <c r="AW177" s="61">
        <f>IF(AV177=0,0,AV177/AV$175*100)</f>
        <v>0</v>
      </c>
      <c r="AX177" s="60"/>
      <c r="AY177" s="61">
        <f>IF(AX177=0,0,AX177/AX$175*100)</f>
        <v>0</v>
      </c>
      <c r="AZ177" s="60"/>
      <c r="BA177" s="61">
        <f>IF(AZ177=0,0,AZ177/AZ$175*100)</f>
        <v>0</v>
      </c>
      <c r="BB177" s="60"/>
      <c r="BC177" s="61">
        <f>IF(BB177=0,0,BB177/BB$175*100)</f>
        <v>0</v>
      </c>
      <c r="BD177" s="60"/>
      <c r="BE177" s="61">
        <f>IF(BD177=0,0,BD177/BD$175*100)</f>
        <v>0</v>
      </c>
      <c r="BF177" s="60"/>
      <c r="BG177" s="61">
        <f>IF(BF177=0,0,BF177/BF$175*100)</f>
        <v>0</v>
      </c>
      <c r="BH177" s="60"/>
      <c r="BI177" s="61">
        <f>IF(BH177=0,0,BH177/BH$175*100)</f>
        <v>0</v>
      </c>
      <c r="BJ177" s="62">
        <f>BH177</f>
        <v>0</v>
      </c>
      <c r="BK177" s="61">
        <f>IF(BJ177=0,0,BJ177/BJ$175*100)</f>
        <v>0</v>
      </c>
      <c r="BL177" s="252"/>
      <c r="BM177" s="8"/>
      <c r="BN177" s="4"/>
      <c r="BO177" s="7"/>
      <c r="BP177" s="4"/>
      <c r="BQ177" s="22"/>
      <c r="BR177" s="282"/>
      <c r="BS177" s="128">
        <f t="shared" si="2218"/>
        <v>0</v>
      </c>
      <c r="BT177" s="128">
        <f t="shared" si="2219"/>
        <v>0</v>
      </c>
      <c r="BU177" s="60"/>
      <c r="BV177" s="61">
        <f>IF(BU177=0,0,BU177/BU$175*100)</f>
        <v>0</v>
      </c>
      <c r="BW177" s="60"/>
      <c r="BX177" s="61">
        <f>IF(BW177=0,0,BW177/BW$175*100)</f>
        <v>0</v>
      </c>
      <c r="BY177" s="60"/>
      <c r="BZ177" s="61">
        <f>IF(BY177=0,0,BY177/BY$175*100)</f>
        <v>0</v>
      </c>
      <c r="CA177" s="60"/>
      <c r="CB177" s="61">
        <f>IF(CA177=0,0,CA177/CA$175*100)</f>
        <v>0</v>
      </c>
      <c r="CC177" s="60"/>
      <c r="CD177" s="61">
        <f>IF(CC177=0,0,CC177/CC$175*100)</f>
        <v>0</v>
      </c>
      <c r="CE177" s="60"/>
      <c r="CF177" s="61">
        <f>IF(CE177=0,0,CE177/CE$175*100)</f>
        <v>0</v>
      </c>
      <c r="CG177" s="60"/>
      <c r="CH177" s="61">
        <f>IF(CG177=0,0,CG177/CG$175*100)</f>
        <v>0</v>
      </c>
      <c r="CI177" s="60"/>
      <c r="CJ177" s="61">
        <f>IF(CI177=0,0,CI177/CI$175*100)</f>
        <v>0</v>
      </c>
      <c r="CK177" s="60"/>
      <c r="CL177" s="61">
        <f>IF(CK177=0,0,CK177/CK$175*100)</f>
        <v>0</v>
      </c>
      <c r="CM177" s="60"/>
      <c r="CN177" s="61">
        <f>IF(CM177=0,0,CM177/CM$175*100)</f>
        <v>0</v>
      </c>
      <c r="CO177" s="60"/>
      <c r="CP177" s="61">
        <f>IF(CO177=0,0,CO177/CO$175*100)</f>
        <v>0</v>
      </c>
      <c r="CQ177" s="60"/>
      <c r="CR177" s="61">
        <f>IF(CQ177=0,0,CQ177/CQ$175*100)</f>
        <v>0</v>
      </c>
      <c r="CS177" s="62">
        <f>CQ177</f>
        <v>0</v>
      </c>
      <c r="CT177" s="61">
        <f>IF(CS177=0,0,CS177/CS$175*100)</f>
        <v>0</v>
      </c>
      <c r="CU177" s="252"/>
      <c r="CV177" s="8"/>
      <c r="CW177" s="4"/>
      <c r="CX177" s="7"/>
      <c r="CY177" s="4"/>
      <c r="CZ177" s="22"/>
      <c r="DA177" s="282"/>
      <c r="DB177" s="128">
        <f t="shared" si="2220"/>
        <v>0</v>
      </c>
      <c r="DC177" s="128">
        <f t="shared" si="2221"/>
        <v>0</v>
      </c>
      <c r="DD177" s="60"/>
      <c r="DE177" s="61">
        <f>IF(DD177=0,0,DD177/DD$175*100)</f>
        <v>0</v>
      </c>
      <c r="DF177" s="60"/>
      <c r="DG177" s="61">
        <f>IF(DF177=0,0,DF177/DF$175*100)</f>
        <v>0</v>
      </c>
      <c r="DH177" s="60"/>
      <c r="DI177" s="61">
        <f>IF(DH177=0,0,DH177/DH$175*100)</f>
        <v>0</v>
      </c>
      <c r="DJ177" s="60"/>
      <c r="DK177" s="61">
        <f>IF(DJ177=0,0,DJ177/DJ$175*100)</f>
        <v>0</v>
      </c>
      <c r="DL177" s="60"/>
      <c r="DM177" s="61">
        <f>IF(DL177=0,0,DL177/DL$175*100)</f>
        <v>0</v>
      </c>
      <c r="DN177" s="60"/>
      <c r="DO177" s="61">
        <f>IF(DN177=0,0,DN177/DN$175*100)</f>
        <v>0</v>
      </c>
      <c r="DP177" s="60"/>
      <c r="DQ177" s="61">
        <f>IF(DP177=0,0,DP177/DP$175*100)</f>
        <v>0</v>
      </c>
      <c r="DR177" s="60"/>
      <c r="DS177" s="61">
        <f>IF(DR177=0,0,DR177/DR$175*100)</f>
        <v>0</v>
      </c>
      <c r="DT177" s="60"/>
      <c r="DU177" s="61">
        <f>IF(DT177=0,0,DT177/DT$175*100)</f>
        <v>0</v>
      </c>
      <c r="DV177" s="60"/>
      <c r="DW177" s="61">
        <f>IF(DV177=0,0,DV177/DV$175*100)</f>
        <v>0</v>
      </c>
      <c r="DX177" s="60"/>
      <c r="DY177" s="61">
        <f>IF(DX177=0,0,DX177/DX$175*100)</f>
        <v>0</v>
      </c>
      <c r="DZ177" s="60"/>
      <c r="EA177" s="61">
        <f>IF(DZ177=0,0,DZ177/DZ$175*100)</f>
        <v>0</v>
      </c>
      <c r="EB177" s="62">
        <f>DZ177</f>
        <v>0</v>
      </c>
      <c r="EC177" s="61">
        <f>IF(EB177=0,0,EB177/EB$175*100)</f>
        <v>0</v>
      </c>
      <c r="ED177" s="252"/>
      <c r="EE177" s="8"/>
      <c r="EF177" s="4"/>
      <c r="EG177" s="7"/>
      <c r="EH177" s="4"/>
      <c r="EI177" s="22"/>
      <c r="EJ177" s="282"/>
      <c r="EK177" s="128">
        <f t="shared" si="2222"/>
        <v>0</v>
      </c>
      <c r="EL177" s="128">
        <f t="shared" si="2223"/>
        <v>0</v>
      </c>
      <c r="EM177" s="60"/>
      <c r="EN177" s="61">
        <f>IF(EM177=0,0,EM177/EM$175*100)</f>
        <v>0</v>
      </c>
      <c r="EO177" s="60"/>
      <c r="EP177" s="61">
        <f>IF(EO177=0,0,EO177/EO$175*100)</f>
        <v>0</v>
      </c>
      <c r="EQ177" s="60"/>
      <c r="ER177" s="61">
        <f>IF(EQ177=0,0,EQ177/EQ$175*100)</f>
        <v>0</v>
      </c>
      <c r="ES177" s="60"/>
      <c r="ET177" s="61">
        <f>IF(ES177=0,0,ES177/ES$175*100)</f>
        <v>0</v>
      </c>
      <c r="EU177" s="60"/>
      <c r="EV177" s="61">
        <f>IF(EU177=0,0,EU177/EU$175*100)</f>
        <v>0</v>
      </c>
      <c r="EW177" s="60"/>
      <c r="EX177" s="61">
        <f>IF(EW177=0,0,EW177/EW$175*100)</f>
        <v>0</v>
      </c>
      <c r="EY177" s="60"/>
      <c r="EZ177" s="61">
        <f>IF(EY177=0,0,EY177/EY$175*100)</f>
        <v>0</v>
      </c>
      <c r="FA177" s="60"/>
      <c r="FB177" s="61">
        <f>IF(FA177=0,0,FA177/FA$175*100)</f>
        <v>0</v>
      </c>
      <c r="FC177" s="60"/>
      <c r="FD177" s="61">
        <f>IF(FC177=0,0,FC177/FC$175*100)</f>
        <v>0</v>
      </c>
      <c r="FE177" s="60"/>
      <c r="FF177" s="61">
        <f>IF(FE177=0,0,FE177/FE$175*100)</f>
        <v>0</v>
      </c>
      <c r="FG177" s="60"/>
      <c r="FH177" s="61">
        <f>IF(FG177=0,0,FG177/FG$175*100)</f>
        <v>0</v>
      </c>
      <c r="FI177" s="60"/>
      <c r="FJ177" s="61">
        <f>IF(FI177=0,0,FI177/FI$175*100)</f>
        <v>0</v>
      </c>
      <c r="FK177" s="62">
        <f>FI177</f>
        <v>0</v>
      </c>
      <c r="FL177" s="61">
        <f>IF(FK177=0,0,FK177/FK$175*100)</f>
        <v>0</v>
      </c>
      <c r="FM177" s="252"/>
      <c r="FN177" s="8"/>
      <c r="FO177" s="4"/>
      <c r="FP177" s="7"/>
      <c r="FQ177" s="4"/>
      <c r="FR177" s="22"/>
      <c r="FS177" s="282"/>
    </row>
    <row r="178" spans="1:175" hidden="1" outlineLevel="1" x14ac:dyDescent="0.2">
      <c r="A178" s="384"/>
      <c r="B178" s="387"/>
      <c r="C178" s="60"/>
      <c r="D178" s="61">
        <f>IF(C178=0,0,C178/C$175*100)</f>
        <v>0</v>
      </c>
      <c r="E178" s="60"/>
      <c r="F178" s="61">
        <f t="shared" ref="F178:T180" si="2224">IF(E178=0,0,E178/E$175*100)</f>
        <v>0</v>
      </c>
      <c r="G178" s="60"/>
      <c r="H178" s="61">
        <f t="shared" si="2224"/>
        <v>0</v>
      </c>
      <c r="I178" s="60"/>
      <c r="J178" s="61">
        <f t="shared" si="2224"/>
        <v>0</v>
      </c>
      <c r="K178" s="60"/>
      <c r="L178" s="61">
        <f t="shared" si="2224"/>
        <v>0</v>
      </c>
      <c r="M178" s="60"/>
      <c r="N178" s="61">
        <f t="shared" si="2224"/>
        <v>0</v>
      </c>
      <c r="O178" s="60"/>
      <c r="P178" s="61">
        <f t="shared" si="2224"/>
        <v>0</v>
      </c>
      <c r="Q178" s="60"/>
      <c r="R178" s="61">
        <f t="shared" si="2224"/>
        <v>0</v>
      </c>
      <c r="S178" s="60"/>
      <c r="T178" s="61">
        <f t="shared" si="2224"/>
        <v>0</v>
      </c>
      <c r="U178" s="60"/>
      <c r="V178" s="61">
        <f t="shared" ref="V178:Z180" si="2225">IF(U178=0,0,U178/U$175*100)</f>
        <v>0</v>
      </c>
      <c r="W178" s="60"/>
      <c r="X178" s="61">
        <f t="shared" si="2225"/>
        <v>0</v>
      </c>
      <c r="Y178" s="60"/>
      <c r="Z178" s="61">
        <f t="shared" si="2225"/>
        <v>0</v>
      </c>
      <c r="AA178" s="62">
        <f>Y178</f>
        <v>0</v>
      </c>
      <c r="AB178" s="61">
        <f>IF(AA178=0,0,AA178/AA$175*100)</f>
        <v>0</v>
      </c>
      <c r="AC178" s="252"/>
      <c r="AD178" s="8"/>
      <c r="AE178" s="4"/>
      <c r="AF178" s="7"/>
      <c r="AG178" s="4"/>
      <c r="AH178" s="22"/>
      <c r="AI178" s="282"/>
      <c r="AJ178" s="128">
        <f t="shared" si="2216"/>
        <v>0</v>
      </c>
      <c r="AK178" s="128">
        <f t="shared" si="2217"/>
        <v>0</v>
      </c>
      <c r="AL178" s="60"/>
      <c r="AM178" s="61">
        <f>IF(AL178=0,0,AL178/AL$175*100)</f>
        <v>0</v>
      </c>
      <c r="AN178" s="60"/>
      <c r="AO178" s="61">
        <f t="shared" ref="AO178:AO180" si="2226">IF(AN178=0,0,AN178/AN$175*100)</f>
        <v>0</v>
      </c>
      <c r="AP178" s="60"/>
      <c r="AQ178" s="61">
        <f t="shared" ref="AQ178:AQ180" si="2227">IF(AP178=0,0,AP178/AP$175*100)</f>
        <v>0</v>
      </c>
      <c r="AR178" s="60"/>
      <c r="AS178" s="61">
        <f t="shared" ref="AS178:AS180" si="2228">IF(AR178=0,0,AR178/AR$175*100)</f>
        <v>0</v>
      </c>
      <c r="AT178" s="60"/>
      <c r="AU178" s="61">
        <f t="shared" ref="AU178:AU180" si="2229">IF(AT178=0,0,AT178/AT$175*100)</f>
        <v>0</v>
      </c>
      <c r="AV178" s="60"/>
      <c r="AW178" s="61">
        <f t="shared" ref="AW178:AW180" si="2230">IF(AV178=0,0,AV178/AV$175*100)</f>
        <v>0</v>
      </c>
      <c r="AX178" s="60"/>
      <c r="AY178" s="61">
        <f t="shared" ref="AY178:AY180" si="2231">IF(AX178=0,0,AX178/AX$175*100)</f>
        <v>0</v>
      </c>
      <c r="AZ178" s="60"/>
      <c r="BA178" s="61">
        <f t="shared" ref="BA178:BA180" si="2232">IF(AZ178=0,0,AZ178/AZ$175*100)</f>
        <v>0</v>
      </c>
      <c r="BB178" s="60"/>
      <c r="BC178" s="61">
        <f t="shared" ref="BC178:BC180" si="2233">IF(BB178=0,0,BB178/BB$175*100)</f>
        <v>0</v>
      </c>
      <c r="BD178" s="60"/>
      <c r="BE178" s="61">
        <f t="shared" ref="BE178:BE180" si="2234">IF(BD178=0,0,BD178/BD$175*100)</f>
        <v>0</v>
      </c>
      <c r="BF178" s="60"/>
      <c r="BG178" s="61">
        <f t="shared" ref="BG178:BG180" si="2235">IF(BF178=0,0,BF178/BF$175*100)</f>
        <v>0</v>
      </c>
      <c r="BH178" s="60"/>
      <c r="BI178" s="61">
        <f t="shared" ref="BI178:BI180" si="2236">IF(BH178=0,0,BH178/BH$175*100)</f>
        <v>0</v>
      </c>
      <c r="BJ178" s="62">
        <f>BH178</f>
        <v>0</v>
      </c>
      <c r="BK178" s="61">
        <f>IF(BJ178=0,0,BJ178/BJ$175*100)</f>
        <v>0</v>
      </c>
      <c r="BL178" s="252"/>
      <c r="BM178" s="8"/>
      <c r="BN178" s="4"/>
      <c r="BO178" s="7"/>
      <c r="BP178" s="4"/>
      <c r="BQ178" s="22"/>
      <c r="BR178" s="282"/>
      <c r="BS178" s="128">
        <f t="shared" si="2218"/>
        <v>0</v>
      </c>
      <c r="BT178" s="128">
        <f t="shared" si="2219"/>
        <v>0</v>
      </c>
      <c r="BU178" s="60"/>
      <c r="BV178" s="61">
        <f>IF(BU178=0,0,BU178/BU$175*100)</f>
        <v>0</v>
      </c>
      <c r="BW178" s="60"/>
      <c r="BX178" s="61">
        <f t="shared" ref="BX178:BX180" si="2237">IF(BW178=0,0,BW178/BW$175*100)</f>
        <v>0</v>
      </c>
      <c r="BY178" s="60"/>
      <c r="BZ178" s="61">
        <f t="shared" ref="BZ178:BZ180" si="2238">IF(BY178=0,0,BY178/BY$175*100)</f>
        <v>0</v>
      </c>
      <c r="CA178" s="60"/>
      <c r="CB178" s="61">
        <f t="shared" ref="CB178:CB180" si="2239">IF(CA178=0,0,CA178/CA$175*100)</f>
        <v>0</v>
      </c>
      <c r="CC178" s="60"/>
      <c r="CD178" s="61">
        <f t="shared" ref="CD178:CD180" si="2240">IF(CC178=0,0,CC178/CC$175*100)</f>
        <v>0</v>
      </c>
      <c r="CE178" s="60"/>
      <c r="CF178" s="61">
        <f t="shared" ref="CF178:CF180" si="2241">IF(CE178=0,0,CE178/CE$175*100)</f>
        <v>0</v>
      </c>
      <c r="CG178" s="60"/>
      <c r="CH178" s="61">
        <f t="shared" ref="CH178:CH180" si="2242">IF(CG178=0,0,CG178/CG$175*100)</f>
        <v>0</v>
      </c>
      <c r="CI178" s="60"/>
      <c r="CJ178" s="61">
        <f t="shared" ref="CJ178:CJ180" si="2243">IF(CI178=0,0,CI178/CI$175*100)</f>
        <v>0</v>
      </c>
      <c r="CK178" s="60"/>
      <c r="CL178" s="61">
        <f t="shared" ref="CL178:CL180" si="2244">IF(CK178=0,0,CK178/CK$175*100)</f>
        <v>0</v>
      </c>
      <c r="CM178" s="60"/>
      <c r="CN178" s="61">
        <f t="shared" ref="CN178:CN180" si="2245">IF(CM178=0,0,CM178/CM$175*100)</f>
        <v>0</v>
      </c>
      <c r="CO178" s="60"/>
      <c r="CP178" s="61">
        <f t="shared" ref="CP178:CP180" si="2246">IF(CO178=0,0,CO178/CO$175*100)</f>
        <v>0</v>
      </c>
      <c r="CQ178" s="60"/>
      <c r="CR178" s="61">
        <f t="shared" ref="CR178:CR180" si="2247">IF(CQ178=0,0,CQ178/CQ$175*100)</f>
        <v>0</v>
      </c>
      <c r="CS178" s="62">
        <f>CQ178</f>
        <v>0</v>
      </c>
      <c r="CT178" s="61">
        <f>IF(CS178=0,0,CS178/CS$175*100)</f>
        <v>0</v>
      </c>
      <c r="CU178" s="252"/>
      <c r="CV178" s="8"/>
      <c r="CW178" s="4"/>
      <c r="CX178" s="7"/>
      <c r="CY178" s="4"/>
      <c r="CZ178" s="22"/>
      <c r="DA178" s="282"/>
      <c r="DB178" s="128">
        <f t="shared" si="2220"/>
        <v>0</v>
      </c>
      <c r="DC178" s="128">
        <f t="shared" si="2221"/>
        <v>0</v>
      </c>
      <c r="DD178" s="60"/>
      <c r="DE178" s="61">
        <f>IF(DD178=0,0,DD178/DD$175*100)</f>
        <v>0</v>
      </c>
      <c r="DF178" s="60"/>
      <c r="DG178" s="61">
        <f t="shared" ref="DG178:DG180" si="2248">IF(DF178=0,0,DF178/DF$175*100)</f>
        <v>0</v>
      </c>
      <c r="DH178" s="60"/>
      <c r="DI178" s="61">
        <f t="shared" ref="DI178:DI180" si="2249">IF(DH178=0,0,DH178/DH$175*100)</f>
        <v>0</v>
      </c>
      <c r="DJ178" s="60"/>
      <c r="DK178" s="61">
        <f t="shared" ref="DK178:DK180" si="2250">IF(DJ178=0,0,DJ178/DJ$175*100)</f>
        <v>0</v>
      </c>
      <c r="DL178" s="60"/>
      <c r="DM178" s="61">
        <f t="shared" ref="DM178:DM180" si="2251">IF(DL178=0,0,DL178/DL$175*100)</f>
        <v>0</v>
      </c>
      <c r="DN178" s="60"/>
      <c r="DO178" s="61">
        <f t="shared" ref="DO178:DO180" si="2252">IF(DN178=0,0,DN178/DN$175*100)</f>
        <v>0</v>
      </c>
      <c r="DP178" s="60"/>
      <c r="DQ178" s="61">
        <f t="shared" ref="DQ178:DQ180" si="2253">IF(DP178=0,0,DP178/DP$175*100)</f>
        <v>0</v>
      </c>
      <c r="DR178" s="60"/>
      <c r="DS178" s="61">
        <f t="shared" ref="DS178:DS180" si="2254">IF(DR178=0,0,DR178/DR$175*100)</f>
        <v>0</v>
      </c>
      <c r="DT178" s="60"/>
      <c r="DU178" s="61">
        <f t="shared" ref="DU178:DU180" si="2255">IF(DT178=0,0,DT178/DT$175*100)</f>
        <v>0</v>
      </c>
      <c r="DV178" s="60"/>
      <c r="DW178" s="61">
        <f t="shared" ref="DW178:DW180" si="2256">IF(DV178=0,0,DV178/DV$175*100)</f>
        <v>0</v>
      </c>
      <c r="DX178" s="60"/>
      <c r="DY178" s="61">
        <f t="shared" ref="DY178:DY180" si="2257">IF(DX178=0,0,DX178/DX$175*100)</f>
        <v>0</v>
      </c>
      <c r="DZ178" s="60"/>
      <c r="EA178" s="61">
        <f t="shared" ref="EA178:EA180" si="2258">IF(DZ178=0,0,DZ178/DZ$175*100)</f>
        <v>0</v>
      </c>
      <c r="EB178" s="62">
        <f>DZ178</f>
        <v>0</v>
      </c>
      <c r="EC178" s="61">
        <f>IF(EB178=0,0,EB178/EB$175*100)</f>
        <v>0</v>
      </c>
      <c r="ED178" s="252"/>
      <c r="EE178" s="8"/>
      <c r="EF178" s="4"/>
      <c r="EG178" s="7"/>
      <c r="EH178" s="4"/>
      <c r="EI178" s="22"/>
      <c r="EJ178" s="282"/>
      <c r="EK178" s="128">
        <f t="shared" si="2222"/>
        <v>0</v>
      </c>
      <c r="EL178" s="128">
        <f t="shared" si="2223"/>
        <v>0</v>
      </c>
      <c r="EM178" s="60"/>
      <c r="EN178" s="61">
        <f>IF(EM178=0,0,EM178/EM$175*100)</f>
        <v>0</v>
      </c>
      <c r="EO178" s="60"/>
      <c r="EP178" s="61">
        <f t="shared" ref="EP178:EP180" si="2259">IF(EO178=0,0,EO178/EO$175*100)</f>
        <v>0</v>
      </c>
      <c r="EQ178" s="60"/>
      <c r="ER178" s="61">
        <f t="shared" ref="ER178:ER180" si="2260">IF(EQ178=0,0,EQ178/EQ$175*100)</f>
        <v>0</v>
      </c>
      <c r="ES178" s="60"/>
      <c r="ET178" s="61">
        <f t="shared" ref="ET178:ET180" si="2261">IF(ES178=0,0,ES178/ES$175*100)</f>
        <v>0</v>
      </c>
      <c r="EU178" s="60"/>
      <c r="EV178" s="61">
        <f t="shared" ref="EV178:EV180" si="2262">IF(EU178=0,0,EU178/EU$175*100)</f>
        <v>0</v>
      </c>
      <c r="EW178" s="60"/>
      <c r="EX178" s="61">
        <f t="shared" ref="EX178:EX180" si="2263">IF(EW178=0,0,EW178/EW$175*100)</f>
        <v>0</v>
      </c>
      <c r="EY178" s="60"/>
      <c r="EZ178" s="61">
        <f t="shared" ref="EZ178:EZ180" si="2264">IF(EY178=0,0,EY178/EY$175*100)</f>
        <v>0</v>
      </c>
      <c r="FA178" s="60"/>
      <c r="FB178" s="61">
        <f t="shared" ref="FB178:FB180" si="2265">IF(FA178=0,0,FA178/FA$175*100)</f>
        <v>0</v>
      </c>
      <c r="FC178" s="60"/>
      <c r="FD178" s="61">
        <f t="shared" ref="FD178:FD180" si="2266">IF(FC178=0,0,FC178/FC$175*100)</f>
        <v>0</v>
      </c>
      <c r="FE178" s="60"/>
      <c r="FF178" s="61">
        <f t="shared" ref="FF178:FF180" si="2267">IF(FE178=0,0,FE178/FE$175*100)</f>
        <v>0</v>
      </c>
      <c r="FG178" s="60"/>
      <c r="FH178" s="61">
        <f t="shared" ref="FH178:FH180" si="2268">IF(FG178=0,0,FG178/FG$175*100)</f>
        <v>0</v>
      </c>
      <c r="FI178" s="60"/>
      <c r="FJ178" s="61">
        <f t="shared" ref="FJ178:FJ180" si="2269">IF(FI178=0,0,FI178/FI$175*100)</f>
        <v>0</v>
      </c>
      <c r="FK178" s="62">
        <f>FI178</f>
        <v>0</v>
      </c>
      <c r="FL178" s="61">
        <f>IF(FK178=0,0,FK178/FK$175*100)</f>
        <v>0</v>
      </c>
      <c r="FM178" s="252"/>
      <c r="FN178" s="8"/>
      <c r="FO178" s="4"/>
      <c r="FP178" s="7"/>
      <c r="FQ178" s="4"/>
      <c r="FR178" s="22"/>
      <c r="FS178" s="282"/>
    </row>
    <row r="179" spans="1:175" hidden="1" outlineLevel="1" x14ac:dyDescent="0.2">
      <c r="A179" s="384"/>
      <c r="B179" s="387"/>
      <c r="C179" s="60"/>
      <c r="D179" s="61">
        <f>IF(C179=0,0,C179/C$175*100)</f>
        <v>0</v>
      </c>
      <c r="E179" s="60"/>
      <c r="F179" s="61">
        <f t="shared" si="2224"/>
        <v>0</v>
      </c>
      <c r="G179" s="60"/>
      <c r="H179" s="61">
        <f t="shared" si="2224"/>
        <v>0</v>
      </c>
      <c r="I179" s="60"/>
      <c r="J179" s="61">
        <f t="shared" si="2224"/>
        <v>0</v>
      </c>
      <c r="K179" s="60"/>
      <c r="L179" s="61">
        <f t="shared" si="2224"/>
        <v>0</v>
      </c>
      <c r="M179" s="60"/>
      <c r="N179" s="61">
        <f t="shared" si="2224"/>
        <v>0</v>
      </c>
      <c r="O179" s="60"/>
      <c r="P179" s="61">
        <f t="shared" si="2224"/>
        <v>0</v>
      </c>
      <c r="Q179" s="60"/>
      <c r="R179" s="61">
        <f t="shared" si="2224"/>
        <v>0</v>
      </c>
      <c r="S179" s="60"/>
      <c r="T179" s="61">
        <f t="shared" si="2224"/>
        <v>0</v>
      </c>
      <c r="U179" s="60"/>
      <c r="V179" s="61">
        <f t="shared" si="2225"/>
        <v>0</v>
      </c>
      <c r="W179" s="60"/>
      <c r="X179" s="61">
        <f t="shared" si="2225"/>
        <v>0</v>
      </c>
      <c r="Y179" s="60"/>
      <c r="Z179" s="61">
        <f t="shared" si="2225"/>
        <v>0</v>
      </c>
      <c r="AA179" s="62">
        <f>Y179</f>
        <v>0</v>
      </c>
      <c r="AB179" s="61">
        <f>IF(AA179=0,0,AA179/AA$175*100)</f>
        <v>0</v>
      </c>
      <c r="AC179" s="252"/>
      <c r="AD179" s="8"/>
      <c r="AE179" s="4"/>
      <c r="AF179" s="7"/>
      <c r="AG179" s="4"/>
      <c r="AH179" s="22"/>
      <c r="AI179" s="282"/>
      <c r="AJ179" s="128">
        <f t="shared" si="2216"/>
        <v>0</v>
      </c>
      <c r="AK179" s="128">
        <f t="shared" si="2217"/>
        <v>0</v>
      </c>
      <c r="AL179" s="60"/>
      <c r="AM179" s="61">
        <f>IF(AL179=0,0,AL179/AL$175*100)</f>
        <v>0</v>
      </c>
      <c r="AN179" s="60"/>
      <c r="AO179" s="61">
        <f t="shared" si="2226"/>
        <v>0</v>
      </c>
      <c r="AP179" s="60"/>
      <c r="AQ179" s="61">
        <f t="shared" si="2227"/>
        <v>0</v>
      </c>
      <c r="AR179" s="60"/>
      <c r="AS179" s="61">
        <f t="shared" si="2228"/>
        <v>0</v>
      </c>
      <c r="AT179" s="60"/>
      <c r="AU179" s="61">
        <f t="shared" si="2229"/>
        <v>0</v>
      </c>
      <c r="AV179" s="60"/>
      <c r="AW179" s="61">
        <f t="shared" si="2230"/>
        <v>0</v>
      </c>
      <c r="AX179" s="60"/>
      <c r="AY179" s="61">
        <f t="shared" si="2231"/>
        <v>0</v>
      </c>
      <c r="AZ179" s="60"/>
      <c r="BA179" s="61">
        <f t="shared" si="2232"/>
        <v>0</v>
      </c>
      <c r="BB179" s="60"/>
      <c r="BC179" s="61">
        <f t="shared" si="2233"/>
        <v>0</v>
      </c>
      <c r="BD179" s="60"/>
      <c r="BE179" s="61">
        <f t="shared" si="2234"/>
        <v>0</v>
      </c>
      <c r="BF179" s="60"/>
      <c r="BG179" s="61">
        <f t="shared" si="2235"/>
        <v>0</v>
      </c>
      <c r="BH179" s="60"/>
      <c r="BI179" s="61">
        <f t="shared" si="2236"/>
        <v>0</v>
      </c>
      <c r="BJ179" s="62">
        <f>BH179</f>
        <v>0</v>
      </c>
      <c r="BK179" s="61">
        <f>IF(BJ179=0,0,BJ179/BJ$175*100)</f>
        <v>0</v>
      </c>
      <c r="BL179" s="252"/>
      <c r="BM179" s="8"/>
      <c r="BN179" s="4"/>
      <c r="BO179" s="7"/>
      <c r="BP179" s="4"/>
      <c r="BQ179" s="22"/>
      <c r="BR179" s="282"/>
      <c r="BS179" s="128">
        <f t="shared" si="2218"/>
        <v>0</v>
      </c>
      <c r="BT179" s="128">
        <f t="shared" si="2219"/>
        <v>0</v>
      </c>
      <c r="BU179" s="60"/>
      <c r="BV179" s="61">
        <f>IF(BU179=0,0,BU179/BU$175*100)</f>
        <v>0</v>
      </c>
      <c r="BW179" s="60"/>
      <c r="BX179" s="61">
        <f t="shared" si="2237"/>
        <v>0</v>
      </c>
      <c r="BY179" s="60"/>
      <c r="BZ179" s="61">
        <f t="shared" si="2238"/>
        <v>0</v>
      </c>
      <c r="CA179" s="60"/>
      <c r="CB179" s="61">
        <f t="shared" si="2239"/>
        <v>0</v>
      </c>
      <c r="CC179" s="60"/>
      <c r="CD179" s="61">
        <f t="shared" si="2240"/>
        <v>0</v>
      </c>
      <c r="CE179" s="60"/>
      <c r="CF179" s="61">
        <f t="shared" si="2241"/>
        <v>0</v>
      </c>
      <c r="CG179" s="60"/>
      <c r="CH179" s="61">
        <f t="shared" si="2242"/>
        <v>0</v>
      </c>
      <c r="CI179" s="60"/>
      <c r="CJ179" s="61">
        <f t="shared" si="2243"/>
        <v>0</v>
      </c>
      <c r="CK179" s="60"/>
      <c r="CL179" s="61">
        <f t="shared" si="2244"/>
        <v>0</v>
      </c>
      <c r="CM179" s="60"/>
      <c r="CN179" s="61">
        <f t="shared" si="2245"/>
        <v>0</v>
      </c>
      <c r="CO179" s="60"/>
      <c r="CP179" s="61">
        <f t="shared" si="2246"/>
        <v>0</v>
      </c>
      <c r="CQ179" s="60"/>
      <c r="CR179" s="61">
        <f t="shared" si="2247"/>
        <v>0</v>
      </c>
      <c r="CS179" s="62">
        <f>CQ179</f>
        <v>0</v>
      </c>
      <c r="CT179" s="61">
        <f>IF(CS179=0,0,CS179/CS$175*100)</f>
        <v>0</v>
      </c>
      <c r="CU179" s="252"/>
      <c r="CV179" s="8"/>
      <c r="CW179" s="4"/>
      <c r="CX179" s="7"/>
      <c r="CY179" s="4"/>
      <c r="CZ179" s="22"/>
      <c r="DA179" s="282"/>
      <c r="DB179" s="128">
        <f t="shared" si="2220"/>
        <v>0</v>
      </c>
      <c r="DC179" s="128">
        <f t="shared" si="2221"/>
        <v>0</v>
      </c>
      <c r="DD179" s="60"/>
      <c r="DE179" s="61">
        <f>IF(DD179=0,0,DD179/DD$175*100)</f>
        <v>0</v>
      </c>
      <c r="DF179" s="60"/>
      <c r="DG179" s="61">
        <f t="shared" si="2248"/>
        <v>0</v>
      </c>
      <c r="DH179" s="60"/>
      <c r="DI179" s="61">
        <f t="shared" si="2249"/>
        <v>0</v>
      </c>
      <c r="DJ179" s="60"/>
      <c r="DK179" s="61">
        <f t="shared" si="2250"/>
        <v>0</v>
      </c>
      <c r="DL179" s="60"/>
      <c r="DM179" s="61">
        <f t="shared" si="2251"/>
        <v>0</v>
      </c>
      <c r="DN179" s="60"/>
      <c r="DO179" s="61">
        <f t="shared" si="2252"/>
        <v>0</v>
      </c>
      <c r="DP179" s="60"/>
      <c r="DQ179" s="61">
        <f t="shared" si="2253"/>
        <v>0</v>
      </c>
      <c r="DR179" s="60"/>
      <c r="DS179" s="61">
        <f t="shared" si="2254"/>
        <v>0</v>
      </c>
      <c r="DT179" s="60"/>
      <c r="DU179" s="61">
        <f t="shared" si="2255"/>
        <v>0</v>
      </c>
      <c r="DV179" s="60"/>
      <c r="DW179" s="61">
        <f t="shared" si="2256"/>
        <v>0</v>
      </c>
      <c r="DX179" s="60"/>
      <c r="DY179" s="61">
        <f t="shared" si="2257"/>
        <v>0</v>
      </c>
      <c r="DZ179" s="60"/>
      <c r="EA179" s="61">
        <f t="shared" si="2258"/>
        <v>0</v>
      </c>
      <c r="EB179" s="62">
        <f>DZ179</f>
        <v>0</v>
      </c>
      <c r="EC179" s="61">
        <f>IF(EB179=0,0,EB179/EB$175*100)</f>
        <v>0</v>
      </c>
      <c r="ED179" s="252"/>
      <c r="EE179" s="8"/>
      <c r="EF179" s="4"/>
      <c r="EG179" s="7"/>
      <c r="EH179" s="4"/>
      <c r="EI179" s="22"/>
      <c r="EJ179" s="282"/>
      <c r="EK179" s="128">
        <f t="shared" si="2222"/>
        <v>0</v>
      </c>
      <c r="EL179" s="128">
        <f t="shared" si="2223"/>
        <v>0</v>
      </c>
      <c r="EM179" s="60"/>
      <c r="EN179" s="61">
        <f>IF(EM179=0,0,EM179/EM$175*100)</f>
        <v>0</v>
      </c>
      <c r="EO179" s="60"/>
      <c r="EP179" s="61">
        <f t="shared" si="2259"/>
        <v>0</v>
      </c>
      <c r="EQ179" s="60"/>
      <c r="ER179" s="61">
        <f t="shared" si="2260"/>
        <v>0</v>
      </c>
      <c r="ES179" s="60"/>
      <c r="ET179" s="61">
        <f t="shared" si="2261"/>
        <v>0</v>
      </c>
      <c r="EU179" s="60"/>
      <c r="EV179" s="61">
        <f t="shared" si="2262"/>
        <v>0</v>
      </c>
      <c r="EW179" s="60"/>
      <c r="EX179" s="61">
        <f t="shared" si="2263"/>
        <v>0</v>
      </c>
      <c r="EY179" s="60"/>
      <c r="EZ179" s="61">
        <f t="shared" si="2264"/>
        <v>0</v>
      </c>
      <c r="FA179" s="60"/>
      <c r="FB179" s="61">
        <f t="shared" si="2265"/>
        <v>0</v>
      </c>
      <c r="FC179" s="60"/>
      <c r="FD179" s="61">
        <f t="shared" si="2266"/>
        <v>0</v>
      </c>
      <c r="FE179" s="60"/>
      <c r="FF179" s="61">
        <f t="shared" si="2267"/>
        <v>0</v>
      </c>
      <c r="FG179" s="60"/>
      <c r="FH179" s="61">
        <f t="shared" si="2268"/>
        <v>0</v>
      </c>
      <c r="FI179" s="60"/>
      <c r="FJ179" s="61">
        <f t="shared" si="2269"/>
        <v>0</v>
      </c>
      <c r="FK179" s="62">
        <f>FI179</f>
        <v>0</v>
      </c>
      <c r="FL179" s="61">
        <f>IF(FK179=0,0,FK179/FK$175*100)</f>
        <v>0</v>
      </c>
      <c r="FM179" s="252"/>
      <c r="FN179" s="8"/>
      <c r="FO179" s="4"/>
      <c r="FP179" s="7"/>
      <c r="FQ179" s="4"/>
      <c r="FR179" s="22"/>
      <c r="FS179" s="282"/>
    </row>
    <row r="180" spans="1:175" hidden="1" outlineLevel="1" x14ac:dyDescent="0.2">
      <c r="A180" s="384"/>
      <c r="B180" s="387"/>
      <c r="C180" s="62"/>
      <c r="D180" s="61">
        <f>IF(C180=0,0,C180/C$175*100)</f>
        <v>0</v>
      </c>
      <c r="E180" s="62"/>
      <c r="F180" s="61">
        <f t="shared" si="2224"/>
        <v>0</v>
      </c>
      <c r="G180" s="62"/>
      <c r="H180" s="61">
        <f t="shared" si="2224"/>
        <v>0</v>
      </c>
      <c r="I180" s="62"/>
      <c r="J180" s="61">
        <f t="shared" si="2224"/>
        <v>0</v>
      </c>
      <c r="K180" s="62"/>
      <c r="L180" s="61">
        <f t="shared" si="2224"/>
        <v>0</v>
      </c>
      <c r="M180" s="62"/>
      <c r="N180" s="61">
        <f t="shared" si="2224"/>
        <v>0</v>
      </c>
      <c r="O180" s="62"/>
      <c r="P180" s="61">
        <f t="shared" si="2224"/>
        <v>0</v>
      </c>
      <c r="Q180" s="62"/>
      <c r="R180" s="61">
        <f t="shared" si="2224"/>
        <v>0</v>
      </c>
      <c r="S180" s="62"/>
      <c r="T180" s="61">
        <f t="shared" si="2224"/>
        <v>0</v>
      </c>
      <c r="U180" s="62"/>
      <c r="V180" s="61">
        <f t="shared" si="2225"/>
        <v>0</v>
      </c>
      <c r="W180" s="62"/>
      <c r="X180" s="61">
        <f t="shared" si="2225"/>
        <v>0</v>
      </c>
      <c r="Y180" s="62"/>
      <c r="Z180" s="61">
        <f t="shared" si="2225"/>
        <v>0</v>
      </c>
      <c r="AA180" s="62">
        <f>Y180</f>
        <v>0</v>
      </c>
      <c r="AB180" s="61">
        <f>IF(AA180=0,0,AA180/AA$175*100)</f>
        <v>0</v>
      </c>
      <c r="AC180" s="252"/>
      <c r="AD180" s="8"/>
      <c r="AE180" s="4"/>
      <c r="AF180" s="7"/>
      <c r="AG180" s="4"/>
      <c r="AH180" s="22"/>
      <c r="AI180" s="282"/>
      <c r="AJ180" s="128">
        <f t="shared" si="2216"/>
        <v>0</v>
      </c>
      <c r="AK180" s="128">
        <f t="shared" si="2217"/>
        <v>0</v>
      </c>
      <c r="AL180" s="60"/>
      <c r="AM180" s="61">
        <f>IF(AL180=0,0,AL180/AL$175*100)</f>
        <v>0</v>
      </c>
      <c r="AN180" s="62"/>
      <c r="AO180" s="61">
        <f t="shared" si="2226"/>
        <v>0</v>
      </c>
      <c r="AP180" s="62"/>
      <c r="AQ180" s="61">
        <f t="shared" si="2227"/>
        <v>0</v>
      </c>
      <c r="AR180" s="62"/>
      <c r="AS180" s="61">
        <f t="shared" si="2228"/>
        <v>0</v>
      </c>
      <c r="AT180" s="62"/>
      <c r="AU180" s="61">
        <f t="shared" si="2229"/>
        <v>0</v>
      </c>
      <c r="AV180" s="62"/>
      <c r="AW180" s="61">
        <f t="shared" si="2230"/>
        <v>0</v>
      </c>
      <c r="AX180" s="62"/>
      <c r="AY180" s="61">
        <f t="shared" si="2231"/>
        <v>0</v>
      </c>
      <c r="AZ180" s="62"/>
      <c r="BA180" s="61">
        <f t="shared" si="2232"/>
        <v>0</v>
      </c>
      <c r="BB180" s="62"/>
      <c r="BC180" s="61">
        <f t="shared" si="2233"/>
        <v>0</v>
      </c>
      <c r="BD180" s="62"/>
      <c r="BE180" s="61">
        <f t="shared" si="2234"/>
        <v>0</v>
      </c>
      <c r="BF180" s="62"/>
      <c r="BG180" s="61">
        <f t="shared" si="2235"/>
        <v>0</v>
      </c>
      <c r="BH180" s="62"/>
      <c r="BI180" s="61">
        <f t="shared" si="2236"/>
        <v>0</v>
      </c>
      <c r="BJ180" s="62">
        <f>BH180</f>
        <v>0</v>
      </c>
      <c r="BK180" s="61">
        <f>IF(BJ180=0,0,BJ180/BJ$175*100)</f>
        <v>0</v>
      </c>
      <c r="BL180" s="252"/>
      <c r="BM180" s="8"/>
      <c r="BN180" s="4"/>
      <c r="BO180" s="7"/>
      <c r="BP180" s="4"/>
      <c r="BQ180" s="22"/>
      <c r="BR180" s="282"/>
      <c r="BS180" s="128">
        <f t="shared" si="2218"/>
        <v>0</v>
      </c>
      <c r="BT180" s="128">
        <f t="shared" si="2219"/>
        <v>0</v>
      </c>
      <c r="BU180" s="60"/>
      <c r="BV180" s="61">
        <f>IF(BU180=0,0,BU180/BU$175*100)</f>
        <v>0</v>
      </c>
      <c r="BW180" s="62"/>
      <c r="BX180" s="61">
        <f t="shared" si="2237"/>
        <v>0</v>
      </c>
      <c r="BY180" s="62"/>
      <c r="BZ180" s="61">
        <f t="shared" si="2238"/>
        <v>0</v>
      </c>
      <c r="CA180" s="62"/>
      <c r="CB180" s="61">
        <f t="shared" si="2239"/>
        <v>0</v>
      </c>
      <c r="CC180" s="62"/>
      <c r="CD180" s="61">
        <f t="shared" si="2240"/>
        <v>0</v>
      </c>
      <c r="CE180" s="62"/>
      <c r="CF180" s="61">
        <f t="shared" si="2241"/>
        <v>0</v>
      </c>
      <c r="CG180" s="62"/>
      <c r="CH180" s="61">
        <f t="shared" si="2242"/>
        <v>0</v>
      </c>
      <c r="CI180" s="62"/>
      <c r="CJ180" s="61">
        <f t="shared" si="2243"/>
        <v>0</v>
      </c>
      <c r="CK180" s="62"/>
      <c r="CL180" s="61">
        <f t="shared" si="2244"/>
        <v>0</v>
      </c>
      <c r="CM180" s="62"/>
      <c r="CN180" s="61">
        <f t="shared" si="2245"/>
        <v>0</v>
      </c>
      <c r="CO180" s="62"/>
      <c r="CP180" s="61">
        <f t="shared" si="2246"/>
        <v>0</v>
      </c>
      <c r="CQ180" s="62"/>
      <c r="CR180" s="61">
        <f t="shared" si="2247"/>
        <v>0</v>
      </c>
      <c r="CS180" s="62">
        <f>CQ180</f>
        <v>0</v>
      </c>
      <c r="CT180" s="61">
        <f>IF(CS180=0,0,CS180/CS$175*100)</f>
        <v>0</v>
      </c>
      <c r="CU180" s="252"/>
      <c r="CV180" s="8"/>
      <c r="CW180" s="4"/>
      <c r="CX180" s="7"/>
      <c r="CY180" s="4"/>
      <c r="CZ180" s="22"/>
      <c r="DA180" s="282"/>
      <c r="DB180" s="128">
        <f t="shared" si="2220"/>
        <v>0</v>
      </c>
      <c r="DC180" s="128">
        <f t="shared" si="2221"/>
        <v>0</v>
      </c>
      <c r="DD180" s="60"/>
      <c r="DE180" s="61">
        <f>IF(DD180=0,0,DD180/DD$175*100)</f>
        <v>0</v>
      </c>
      <c r="DF180" s="62"/>
      <c r="DG180" s="61">
        <f t="shared" si="2248"/>
        <v>0</v>
      </c>
      <c r="DH180" s="62"/>
      <c r="DI180" s="61">
        <f t="shared" si="2249"/>
        <v>0</v>
      </c>
      <c r="DJ180" s="62"/>
      <c r="DK180" s="61">
        <f t="shared" si="2250"/>
        <v>0</v>
      </c>
      <c r="DL180" s="62"/>
      <c r="DM180" s="61">
        <f t="shared" si="2251"/>
        <v>0</v>
      </c>
      <c r="DN180" s="62"/>
      <c r="DO180" s="61">
        <f t="shared" si="2252"/>
        <v>0</v>
      </c>
      <c r="DP180" s="62"/>
      <c r="DQ180" s="61">
        <f t="shared" si="2253"/>
        <v>0</v>
      </c>
      <c r="DR180" s="62"/>
      <c r="DS180" s="61">
        <f t="shared" si="2254"/>
        <v>0</v>
      </c>
      <c r="DT180" s="62"/>
      <c r="DU180" s="61">
        <f t="shared" si="2255"/>
        <v>0</v>
      </c>
      <c r="DV180" s="62"/>
      <c r="DW180" s="61">
        <f t="shared" si="2256"/>
        <v>0</v>
      </c>
      <c r="DX180" s="62"/>
      <c r="DY180" s="61">
        <f t="shared" si="2257"/>
        <v>0</v>
      </c>
      <c r="DZ180" s="62"/>
      <c r="EA180" s="61">
        <f t="shared" si="2258"/>
        <v>0</v>
      </c>
      <c r="EB180" s="62">
        <f>DZ180</f>
        <v>0</v>
      </c>
      <c r="EC180" s="61">
        <f>IF(EB180=0,0,EB180/EB$175*100)</f>
        <v>0</v>
      </c>
      <c r="ED180" s="252"/>
      <c r="EE180" s="8"/>
      <c r="EF180" s="4"/>
      <c r="EG180" s="7"/>
      <c r="EH180" s="4"/>
      <c r="EI180" s="22"/>
      <c r="EJ180" s="282"/>
      <c r="EK180" s="128">
        <f t="shared" si="2222"/>
        <v>0</v>
      </c>
      <c r="EL180" s="128">
        <f t="shared" si="2223"/>
        <v>0</v>
      </c>
      <c r="EM180" s="60"/>
      <c r="EN180" s="61">
        <f>IF(EM180=0,0,EM180/EM$175*100)</f>
        <v>0</v>
      </c>
      <c r="EO180" s="62"/>
      <c r="EP180" s="61">
        <f t="shared" si="2259"/>
        <v>0</v>
      </c>
      <c r="EQ180" s="62"/>
      <c r="ER180" s="61">
        <f t="shared" si="2260"/>
        <v>0</v>
      </c>
      <c r="ES180" s="62"/>
      <c r="ET180" s="61">
        <f t="shared" si="2261"/>
        <v>0</v>
      </c>
      <c r="EU180" s="62"/>
      <c r="EV180" s="61">
        <f t="shared" si="2262"/>
        <v>0</v>
      </c>
      <c r="EW180" s="62"/>
      <c r="EX180" s="61">
        <f t="shared" si="2263"/>
        <v>0</v>
      </c>
      <c r="EY180" s="62"/>
      <c r="EZ180" s="61">
        <f t="shared" si="2264"/>
        <v>0</v>
      </c>
      <c r="FA180" s="62"/>
      <c r="FB180" s="61">
        <f t="shared" si="2265"/>
        <v>0</v>
      </c>
      <c r="FC180" s="62"/>
      <c r="FD180" s="61">
        <f t="shared" si="2266"/>
        <v>0</v>
      </c>
      <c r="FE180" s="62"/>
      <c r="FF180" s="61">
        <f t="shared" si="2267"/>
        <v>0</v>
      </c>
      <c r="FG180" s="62"/>
      <c r="FH180" s="61">
        <f t="shared" si="2268"/>
        <v>0</v>
      </c>
      <c r="FI180" s="62"/>
      <c r="FJ180" s="61">
        <f t="shared" si="2269"/>
        <v>0</v>
      </c>
      <c r="FK180" s="62">
        <f>FI180</f>
        <v>0</v>
      </c>
      <c r="FL180" s="61">
        <f>IF(FK180=0,0,FK180/FK$175*100)</f>
        <v>0</v>
      </c>
      <c r="FM180" s="252"/>
      <c r="FN180" s="8"/>
      <c r="FO180" s="4"/>
      <c r="FP180" s="7"/>
      <c r="FQ180" s="4"/>
      <c r="FR180" s="22"/>
      <c r="FS180" s="282"/>
    </row>
    <row r="181" spans="1:175" ht="4.5" customHeight="1" x14ac:dyDescent="0.2">
      <c r="A181" s="59"/>
      <c r="B181" s="59"/>
      <c r="C181" s="62"/>
      <c r="D181" s="61"/>
      <c r="E181" s="62"/>
      <c r="F181" s="61"/>
      <c r="G181" s="62"/>
      <c r="H181" s="61"/>
      <c r="I181" s="62"/>
      <c r="J181" s="61"/>
      <c r="K181" s="62"/>
      <c r="L181" s="61"/>
      <c r="M181" s="62"/>
      <c r="N181" s="61"/>
      <c r="O181" s="62"/>
      <c r="P181" s="61"/>
      <c r="Q181" s="62"/>
      <c r="R181" s="61"/>
      <c r="S181" s="62"/>
      <c r="T181" s="61"/>
      <c r="U181" s="62"/>
      <c r="V181" s="61"/>
      <c r="W181" s="62"/>
      <c r="X181" s="61"/>
      <c r="Y181" s="62"/>
      <c r="Z181" s="61"/>
      <c r="AA181" s="62"/>
      <c r="AB181" s="61"/>
      <c r="AC181" s="252"/>
      <c r="AD181" s="8"/>
      <c r="AE181" s="4"/>
      <c r="AF181" s="7"/>
      <c r="AG181" s="4"/>
      <c r="AH181" s="22"/>
      <c r="AI181" s="282"/>
      <c r="AJ181" s="59"/>
      <c r="AK181" s="59"/>
      <c r="AL181" s="62"/>
      <c r="AM181" s="61"/>
      <c r="AN181" s="62"/>
      <c r="AO181" s="61"/>
      <c r="AP181" s="62"/>
      <c r="AQ181" s="61"/>
      <c r="AR181" s="62"/>
      <c r="AS181" s="61"/>
      <c r="AT181" s="62"/>
      <c r="AU181" s="61"/>
      <c r="AV181" s="62"/>
      <c r="AW181" s="61"/>
      <c r="AX181" s="62"/>
      <c r="AY181" s="61"/>
      <c r="AZ181" s="62"/>
      <c r="BA181" s="61"/>
      <c r="BB181" s="62"/>
      <c r="BC181" s="61"/>
      <c r="BD181" s="62"/>
      <c r="BE181" s="61"/>
      <c r="BF181" s="62"/>
      <c r="BG181" s="61"/>
      <c r="BH181" s="62"/>
      <c r="BI181" s="61"/>
      <c r="BJ181" s="62"/>
      <c r="BK181" s="61"/>
      <c r="BL181" s="252"/>
      <c r="BM181" s="8"/>
      <c r="BN181" s="4"/>
      <c r="BO181" s="7"/>
      <c r="BP181" s="4"/>
      <c r="BQ181" s="22"/>
      <c r="BR181" s="282"/>
      <c r="BS181" s="59"/>
      <c r="BT181" s="59"/>
      <c r="BU181" s="62"/>
      <c r="BV181" s="61"/>
      <c r="BW181" s="62"/>
      <c r="BX181" s="61"/>
      <c r="BY181" s="62"/>
      <c r="BZ181" s="61"/>
      <c r="CA181" s="62"/>
      <c r="CB181" s="61"/>
      <c r="CC181" s="62"/>
      <c r="CD181" s="61"/>
      <c r="CE181" s="62"/>
      <c r="CF181" s="61"/>
      <c r="CG181" s="62"/>
      <c r="CH181" s="61"/>
      <c r="CI181" s="62"/>
      <c r="CJ181" s="61"/>
      <c r="CK181" s="62"/>
      <c r="CL181" s="61"/>
      <c r="CM181" s="62"/>
      <c r="CN181" s="61"/>
      <c r="CO181" s="62"/>
      <c r="CP181" s="61"/>
      <c r="CQ181" s="62"/>
      <c r="CR181" s="61"/>
      <c r="CS181" s="62"/>
      <c r="CT181" s="61"/>
      <c r="CU181" s="252"/>
      <c r="CV181" s="8"/>
      <c r="CW181" s="4"/>
      <c r="CX181" s="7"/>
      <c r="CY181" s="4"/>
      <c r="CZ181" s="22"/>
      <c r="DA181" s="282"/>
      <c r="DB181" s="59"/>
      <c r="DC181" s="59"/>
      <c r="DD181" s="62"/>
      <c r="DE181" s="61"/>
      <c r="DF181" s="62"/>
      <c r="DG181" s="61"/>
      <c r="DH181" s="62"/>
      <c r="DI181" s="61"/>
      <c r="DJ181" s="62"/>
      <c r="DK181" s="61"/>
      <c r="DL181" s="62"/>
      <c r="DM181" s="61"/>
      <c r="DN181" s="62"/>
      <c r="DO181" s="61"/>
      <c r="DP181" s="62"/>
      <c r="DQ181" s="61"/>
      <c r="DR181" s="62"/>
      <c r="DS181" s="61"/>
      <c r="DT181" s="62"/>
      <c r="DU181" s="61"/>
      <c r="DV181" s="62"/>
      <c r="DW181" s="61"/>
      <c r="DX181" s="62"/>
      <c r="DY181" s="61"/>
      <c r="DZ181" s="62"/>
      <c r="EA181" s="61"/>
      <c r="EB181" s="62"/>
      <c r="EC181" s="61"/>
      <c r="ED181" s="252"/>
      <c r="EE181" s="8"/>
      <c r="EF181" s="4"/>
      <c r="EG181" s="7"/>
      <c r="EH181" s="4"/>
      <c r="EI181" s="22"/>
      <c r="EJ181" s="282"/>
      <c r="EK181" s="59"/>
      <c r="EL181" s="59"/>
      <c r="EM181" s="62"/>
      <c r="EN181" s="61"/>
      <c r="EO181" s="62"/>
      <c r="EP181" s="61"/>
      <c r="EQ181" s="62"/>
      <c r="ER181" s="61"/>
      <c r="ES181" s="62"/>
      <c r="ET181" s="61"/>
      <c r="EU181" s="62"/>
      <c r="EV181" s="61"/>
      <c r="EW181" s="62"/>
      <c r="EX181" s="61"/>
      <c r="EY181" s="62"/>
      <c r="EZ181" s="61"/>
      <c r="FA181" s="62"/>
      <c r="FB181" s="61"/>
      <c r="FC181" s="62"/>
      <c r="FD181" s="61"/>
      <c r="FE181" s="62"/>
      <c r="FF181" s="61"/>
      <c r="FG181" s="62"/>
      <c r="FH181" s="61"/>
      <c r="FI181" s="62"/>
      <c r="FJ181" s="61"/>
      <c r="FK181" s="62"/>
      <c r="FL181" s="61"/>
      <c r="FM181" s="252"/>
      <c r="FN181" s="8"/>
      <c r="FO181" s="4"/>
      <c r="FP181" s="7"/>
      <c r="FQ181" s="4"/>
      <c r="FR181" s="22"/>
      <c r="FS181" s="282"/>
    </row>
    <row r="182" spans="1:175" s="28" customFormat="1" collapsed="1" x14ac:dyDescent="0.2">
      <c r="A182" s="50" t="s">
        <v>26</v>
      </c>
      <c r="B182" s="50" t="s">
        <v>105</v>
      </c>
      <c r="C182" s="51">
        <f>SUM(C183:C187)</f>
        <v>0</v>
      </c>
      <c r="D182" s="52">
        <f>IF(C182=0,0,C182/C$203*100)</f>
        <v>0</v>
      </c>
      <c r="E182" s="51">
        <f>SUM(E183:E187)</f>
        <v>0</v>
      </c>
      <c r="F182" s="52">
        <f>IF(E182=0,0,E182/E$203*100)</f>
        <v>0</v>
      </c>
      <c r="G182" s="51">
        <f>SUM(G183:G187)</f>
        <v>0</v>
      </c>
      <c r="H182" s="52">
        <f>IF(G182=0,0,G182/G$203*100)</f>
        <v>0</v>
      </c>
      <c r="I182" s="51">
        <f>SUM(I183:I187)</f>
        <v>0</v>
      </c>
      <c r="J182" s="52">
        <f>IF(I182=0,0,I182/I$203*100)</f>
        <v>0</v>
      </c>
      <c r="K182" s="51">
        <f>SUM(K183:K187)</f>
        <v>0</v>
      </c>
      <c r="L182" s="52">
        <f>IF(K182=0,0,K182/K$203*100)</f>
        <v>0</v>
      </c>
      <c r="M182" s="51">
        <f>SUM(M183:M187)</f>
        <v>0</v>
      </c>
      <c r="N182" s="52">
        <f>IF(M182=0,0,M182/M$203*100)</f>
        <v>0</v>
      </c>
      <c r="O182" s="51">
        <f>SUM(O183:O187)</f>
        <v>0</v>
      </c>
      <c r="P182" s="52">
        <f>IF(O182=0,0,O182/O$203*100)</f>
        <v>0</v>
      </c>
      <c r="Q182" s="51">
        <f>SUM(Q183:Q187)</f>
        <v>0</v>
      </c>
      <c r="R182" s="52">
        <f>IF(Q182=0,0,Q182/Q$203*100)</f>
        <v>0</v>
      </c>
      <c r="S182" s="51">
        <f>SUM(S183:S187)</f>
        <v>0</v>
      </c>
      <c r="T182" s="52">
        <f>IF(S182=0,0,S182/S$203*100)</f>
        <v>0</v>
      </c>
      <c r="U182" s="51">
        <f>SUM(U183:U187)</f>
        <v>0</v>
      </c>
      <c r="V182" s="52">
        <f>IF(U182=0,0,U182/U$203*100)</f>
        <v>0</v>
      </c>
      <c r="W182" s="51">
        <f>SUM(W183:W187)</f>
        <v>0</v>
      </c>
      <c r="X182" s="52">
        <f>IF(W182=0,0,W182/W$203*100)</f>
        <v>0</v>
      </c>
      <c r="Y182" s="51">
        <f>SUM(Y183:Y187)</f>
        <v>0</v>
      </c>
      <c r="Z182" s="52">
        <f>IF(Y182=0,0,Y182/Y$203*100)</f>
        <v>0</v>
      </c>
      <c r="AA182" s="51">
        <f t="shared" ref="AA182" si="2270">Y182</f>
        <v>0</v>
      </c>
      <c r="AB182" s="52">
        <f>IF(AA182=0,0,AA182/AA$203*100)</f>
        <v>0</v>
      </c>
      <c r="AC182" s="252"/>
      <c r="AD182" s="8"/>
      <c r="AE182" s="4"/>
      <c r="AF182" s="7"/>
      <c r="AG182" s="4"/>
      <c r="AH182" s="22"/>
      <c r="AI182" s="282"/>
      <c r="AJ182" s="50" t="s">
        <v>26</v>
      </c>
      <c r="AK182" s="50" t="s">
        <v>105</v>
      </c>
      <c r="AL182" s="51">
        <f>SUM(AL183:AL187)</f>
        <v>0</v>
      </c>
      <c r="AM182" s="52">
        <f>IF(AL182=0,0,AL182/AL$203*100)</f>
        <v>0</v>
      </c>
      <c r="AN182" s="51">
        <f>SUM(AN183:AN187)</f>
        <v>0</v>
      </c>
      <c r="AO182" s="52">
        <f>IF(AN182=0,0,AN182/AN$203*100)</f>
        <v>0</v>
      </c>
      <c r="AP182" s="51">
        <f>SUM(AP183:AP187)</f>
        <v>0</v>
      </c>
      <c r="AQ182" s="52">
        <f>IF(AP182=0,0,AP182/AP$203*100)</f>
        <v>0</v>
      </c>
      <c r="AR182" s="51">
        <f>SUM(AR183:AR187)</f>
        <v>0</v>
      </c>
      <c r="AS182" s="52">
        <f>IF(AR182=0,0,AR182/AR$203*100)</f>
        <v>0</v>
      </c>
      <c r="AT182" s="51">
        <f>SUM(AT183:AT187)</f>
        <v>0</v>
      </c>
      <c r="AU182" s="52">
        <f>IF(AT182=0,0,AT182/AT$203*100)</f>
        <v>0</v>
      </c>
      <c r="AV182" s="51">
        <f>SUM(AV183:AV187)</f>
        <v>0</v>
      </c>
      <c r="AW182" s="52">
        <f>IF(AV182=0,0,AV182/AV$203*100)</f>
        <v>0</v>
      </c>
      <c r="AX182" s="51">
        <f>SUM(AX183:AX187)</f>
        <v>0</v>
      </c>
      <c r="AY182" s="52">
        <f>IF(AX182=0,0,AX182/AX$203*100)</f>
        <v>0</v>
      </c>
      <c r="AZ182" s="51">
        <f>SUM(AZ183:AZ187)</f>
        <v>0</v>
      </c>
      <c r="BA182" s="52">
        <f>IF(AZ182=0,0,AZ182/AZ$203*100)</f>
        <v>0</v>
      </c>
      <c r="BB182" s="51">
        <f>SUM(BB183:BB187)</f>
        <v>0</v>
      </c>
      <c r="BC182" s="52">
        <f>IF(BB182=0,0,BB182/BB$203*100)</f>
        <v>0</v>
      </c>
      <c r="BD182" s="51">
        <f>SUM(BD183:BD187)</f>
        <v>0</v>
      </c>
      <c r="BE182" s="52">
        <f>IF(BD182=0,0,BD182/BD$203*100)</f>
        <v>0</v>
      </c>
      <c r="BF182" s="51">
        <f>SUM(BF183:BF187)</f>
        <v>0</v>
      </c>
      <c r="BG182" s="52">
        <f>IF(BF182=0,0,BF182/BF$203*100)</f>
        <v>0</v>
      </c>
      <c r="BH182" s="51">
        <f>SUM(BH183:BH187)</f>
        <v>0</v>
      </c>
      <c r="BI182" s="52">
        <f>IF(BH182=0,0,BH182/BH$203*100)</f>
        <v>0</v>
      </c>
      <c r="BJ182" s="51">
        <f t="shared" ref="BJ182" si="2271">BH182</f>
        <v>0</v>
      </c>
      <c r="BK182" s="52">
        <f>IF(BJ182=0,0,BJ182/BJ$203*100)</f>
        <v>0</v>
      </c>
      <c r="BL182" s="252"/>
      <c r="BM182" s="8"/>
      <c r="BN182" s="4"/>
      <c r="BO182" s="7"/>
      <c r="BP182" s="4"/>
      <c r="BQ182" s="22"/>
      <c r="BR182" s="282"/>
      <c r="BS182" s="50" t="s">
        <v>26</v>
      </c>
      <c r="BT182" s="50" t="s">
        <v>105</v>
      </c>
      <c r="BU182" s="51">
        <f>SUM(BU183:BU187)</f>
        <v>0</v>
      </c>
      <c r="BV182" s="52">
        <f>IF(BU182=0,0,BU182/BU$203*100)</f>
        <v>0</v>
      </c>
      <c r="BW182" s="51">
        <f>SUM(BW183:BW187)</f>
        <v>0</v>
      </c>
      <c r="BX182" s="52">
        <f>IF(BW182=0,0,BW182/BW$203*100)</f>
        <v>0</v>
      </c>
      <c r="BY182" s="51">
        <f>SUM(BY183:BY187)</f>
        <v>0</v>
      </c>
      <c r="BZ182" s="52">
        <f>IF(BY182=0,0,BY182/BY$203*100)</f>
        <v>0</v>
      </c>
      <c r="CA182" s="51">
        <f>SUM(CA183:CA187)</f>
        <v>0</v>
      </c>
      <c r="CB182" s="52">
        <f>IF(CA182=0,0,CA182/CA$203*100)</f>
        <v>0</v>
      </c>
      <c r="CC182" s="51">
        <f>SUM(CC183:CC187)</f>
        <v>0</v>
      </c>
      <c r="CD182" s="52">
        <f>IF(CC182=0,0,CC182/CC$203*100)</f>
        <v>0</v>
      </c>
      <c r="CE182" s="51">
        <f>SUM(CE183:CE187)</f>
        <v>0</v>
      </c>
      <c r="CF182" s="52">
        <f>IF(CE182=0,0,CE182/CE$203*100)</f>
        <v>0</v>
      </c>
      <c r="CG182" s="51">
        <f>SUM(CG183:CG187)</f>
        <v>0</v>
      </c>
      <c r="CH182" s="52">
        <f>IF(CG182=0,0,CG182/CG$203*100)</f>
        <v>0</v>
      </c>
      <c r="CI182" s="51">
        <f>SUM(CI183:CI187)</f>
        <v>0</v>
      </c>
      <c r="CJ182" s="52">
        <f>IF(CI182=0,0,CI182/CI$203*100)</f>
        <v>0</v>
      </c>
      <c r="CK182" s="51">
        <f>SUM(CK183:CK187)</f>
        <v>0</v>
      </c>
      <c r="CL182" s="52">
        <f>IF(CK182=0,0,CK182/CK$203*100)</f>
        <v>0</v>
      </c>
      <c r="CM182" s="51">
        <f>SUM(CM183:CM187)</f>
        <v>0</v>
      </c>
      <c r="CN182" s="52">
        <f>IF(CM182=0,0,CM182/CM$203*100)</f>
        <v>0</v>
      </c>
      <c r="CO182" s="51">
        <f>SUM(CO183:CO187)</f>
        <v>0</v>
      </c>
      <c r="CP182" s="52">
        <f>IF(CO182=0,0,CO182/CO$203*100)</f>
        <v>0</v>
      </c>
      <c r="CQ182" s="51">
        <f>SUM(CQ183:CQ187)</f>
        <v>0</v>
      </c>
      <c r="CR182" s="52">
        <f>IF(CQ182=0,0,CQ182/CQ$203*100)</f>
        <v>0</v>
      </c>
      <c r="CS182" s="51">
        <f t="shared" ref="CS182" si="2272">CQ182</f>
        <v>0</v>
      </c>
      <c r="CT182" s="52">
        <f>IF(CS182=0,0,CS182/CS$203*100)</f>
        <v>0</v>
      </c>
      <c r="CU182" s="252"/>
      <c r="CV182" s="8"/>
      <c r="CW182" s="4"/>
      <c r="CX182" s="7"/>
      <c r="CY182" s="4"/>
      <c r="CZ182" s="22"/>
      <c r="DA182" s="282"/>
      <c r="DB182" s="50" t="s">
        <v>26</v>
      </c>
      <c r="DC182" s="50" t="s">
        <v>105</v>
      </c>
      <c r="DD182" s="51">
        <f>SUM(DD183:DD187)</f>
        <v>0</v>
      </c>
      <c r="DE182" s="52">
        <f>IF(DD182=0,0,DD182/DD$203*100)</f>
        <v>0</v>
      </c>
      <c r="DF182" s="51">
        <f>SUM(DF183:DF187)</f>
        <v>0</v>
      </c>
      <c r="DG182" s="52">
        <f>IF(DF182=0,0,DF182/DF$203*100)</f>
        <v>0</v>
      </c>
      <c r="DH182" s="51">
        <f>SUM(DH183:DH187)</f>
        <v>0</v>
      </c>
      <c r="DI182" s="52">
        <f>IF(DH182=0,0,DH182/DH$203*100)</f>
        <v>0</v>
      </c>
      <c r="DJ182" s="51">
        <f>SUM(DJ183:DJ187)</f>
        <v>0</v>
      </c>
      <c r="DK182" s="52">
        <f>IF(DJ182=0,0,DJ182/DJ$203*100)</f>
        <v>0</v>
      </c>
      <c r="DL182" s="51">
        <f>SUM(DL183:DL187)</f>
        <v>0</v>
      </c>
      <c r="DM182" s="52">
        <f>IF(DL182=0,0,DL182/DL$203*100)</f>
        <v>0</v>
      </c>
      <c r="DN182" s="51">
        <f>SUM(DN183:DN187)</f>
        <v>0</v>
      </c>
      <c r="DO182" s="52">
        <f>IF(DN182=0,0,DN182/DN$203*100)</f>
        <v>0</v>
      </c>
      <c r="DP182" s="51">
        <f>SUM(DP183:DP187)</f>
        <v>0</v>
      </c>
      <c r="DQ182" s="52">
        <f>IF(DP182=0,0,DP182/DP$203*100)</f>
        <v>0</v>
      </c>
      <c r="DR182" s="51">
        <f>SUM(DR183:DR187)</f>
        <v>0</v>
      </c>
      <c r="DS182" s="52">
        <f>IF(DR182=0,0,DR182/DR$203*100)</f>
        <v>0</v>
      </c>
      <c r="DT182" s="51">
        <f>SUM(DT183:DT187)</f>
        <v>0</v>
      </c>
      <c r="DU182" s="52">
        <f>IF(DT182=0,0,DT182/DT$203*100)</f>
        <v>0</v>
      </c>
      <c r="DV182" s="51">
        <f>SUM(DV183:DV187)</f>
        <v>0</v>
      </c>
      <c r="DW182" s="52">
        <f>IF(DV182=0,0,DV182/DV$203*100)</f>
        <v>0</v>
      </c>
      <c r="DX182" s="51">
        <f>SUM(DX183:DX187)</f>
        <v>0</v>
      </c>
      <c r="DY182" s="52">
        <f>IF(DX182=0,0,DX182/DX$203*100)</f>
        <v>0</v>
      </c>
      <c r="DZ182" s="51">
        <f>SUM(DZ183:DZ187)</f>
        <v>0</v>
      </c>
      <c r="EA182" s="52">
        <f>IF(DZ182=0,0,DZ182/DZ$203*100)</f>
        <v>0</v>
      </c>
      <c r="EB182" s="51">
        <f t="shared" ref="EB182" si="2273">DZ182</f>
        <v>0</v>
      </c>
      <c r="EC182" s="52">
        <f>IF(EB182=0,0,EB182/EB$203*100)</f>
        <v>0</v>
      </c>
      <c r="ED182" s="252"/>
      <c r="EE182" s="8"/>
      <c r="EF182" s="4"/>
      <c r="EG182" s="7"/>
      <c r="EH182" s="4"/>
      <c r="EI182" s="22"/>
      <c r="EJ182" s="282"/>
      <c r="EK182" s="50" t="s">
        <v>26</v>
      </c>
      <c r="EL182" s="50" t="s">
        <v>105</v>
      </c>
      <c r="EM182" s="51">
        <f>SUM(EM183:EM187)</f>
        <v>0</v>
      </c>
      <c r="EN182" s="52">
        <f>IF(EM182=0,0,EM182/EM$203*100)</f>
        <v>0</v>
      </c>
      <c r="EO182" s="51">
        <f>SUM(EO183:EO187)</f>
        <v>0</v>
      </c>
      <c r="EP182" s="52">
        <f>IF(EO182=0,0,EO182/EO$203*100)</f>
        <v>0</v>
      </c>
      <c r="EQ182" s="51">
        <f>SUM(EQ183:EQ187)</f>
        <v>0</v>
      </c>
      <c r="ER182" s="52">
        <f>IF(EQ182=0,0,EQ182/EQ$203*100)</f>
        <v>0</v>
      </c>
      <c r="ES182" s="51">
        <f>SUM(ES183:ES187)</f>
        <v>0</v>
      </c>
      <c r="ET182" s="52">
        <f>IF(ES182=0,0,ES182/ES$203*100)</f>
        <v>0</v>
      </c>
      <c r="EU182" s="51">
        <f>SUM(EU183:EU187)</f>
        <v>0</v>
      </c>
      <c r="EV182" s="52">
        <f>IF(EU182=0,0,EU182/EU$203*100)</f>
        <v>0</v>
      </c>
      <c r="EW182" s="51">
        <f>SUM(EW183:EW187)</f>
        <v>0</v>
      </c>
      <c r="EX182" s="52">
        <f>IF(EW182=0,0,EW182/EW$203*100)</f>
        <v>0</v>
      </c>
      <c r="EY182" s="51">
        <f>SUM(EY183:EY187)</f>
        <v>0</v>
      </c>
      <c r="EZ182" s="52">
        <f>IF(EY182=0,0,EY182/EY$203*100)</f>
        <v>0</v>
      </c>
      <c r="FA182" s="51">
        <f>SUM(FA183:FA187)</f>
        <v>0</v>
      </c>
      <c r="FB182" s="52">
        <f>IF(FA182=0,0,FA182/FA$203*100)</f>
        <v>0</v>
      </c>
      <c r="FC182" s="51">
        <f>SUM(FC183:FC187)</f>
        <v>0</v>
      </c>
      <c r="FD182" s="52">
        <f>IF(FC182=0,0,FC182/FC$203*100)</f>
        <v>0</v>
      </c>
      <c r="FE182" s="51">
        <f>SUM(FE183:FE187)</f>
        <v>0</v>
      </c>
      <c r="FF182" s="52">
        <f>IF(FE182=0,0,FE182/FE$203*100)</f>
        <v>0</v>
      </c>
      <c r="FG182" s="51">
        <f>SUM(FG183:FG187)</f>
        <v>0</v>
      </c>
      <c r="FH182" s="52">
        <f>IF(FG182=0,0,FG182/FG$203*100)</f>
        <v>0</v>
      </c>
      <c r="FI182" s="51">
        <f>SUM(FI183:FI187)</f>
        <v>0</v>
      </c>
      <c r="FJ182" s="52">
        <f>IF(FI182=0,0,FI182/FI$203*100)</f>
        <v>0</v>
      </c>
      <c r="FK182" s="51">
        <f t="shared" ref="FK182" si="2274">FI182</f>
        <v>0</v>
      </c>
      <c r="FL182" s="52">
        <f>IF(FK182=0,0,FK182/FK$203*100)</f>
        <v>0</v>
      </c>
      <c r="FM182" s="252"/>
      <c r="FN182" s="8"/>
      <c r="FO182" s="4"/>
      <c r="FP182" s="7"/>
      <c r="FQ182" s="4"/>
      <c r="FR182" s="22"/>
      <c r="FS182" s="282"/>
    </row>
    <row r="183" spans="1:175" hidden="1" outlineLevel="1" x14ac:dyDescent="0.2">
      <c r="A183" s="384"/>
      <c r="B183" s="272"/>
      <c r="C183" s="62"/>
      <c r="D183" s="61">
        <f>IF(C183=0,0,C183/C$182*100)</f>
        <v>0</v>
      </c>
      <c r="E183" s="62"/>
      <c r="F183" s="61">
        <f>IF(E183=0,0,E183/E$182*100)</f>
        <v>0</v>
      </c>
      <c r="G183" s="62"/>
      <c r="H183" s="61">
        <f>IF(G183=0,0,G183/G$182*100)</f>
        <v>0</v>
      </c>
      <c r="I183" s="62"/>
      <c r="J183" s="61">
        <f>IF(I183=0,0,I183/I$182*100)</f>
        <v>0</v>
      </c>
      <c r="K183" s="62"/>
      <c r="L183" s="61">
        <f>IF(K183=0,0,K183/K$182*100)</f>
        <v>0</v>
      </c>
      <c r="M183" s="62"/>
      <c r="N183" s="61">
        <f>IF(M183=0,0,M183/M$182*100)</f>
        <v>0</v>
      </c>
      <c r="O183" s="62"/>
      <c r="P183" s="61">
        <f>IF(O183=0,0,O183/O$182*100)</f>
        <v>0</v>
      </c>
      <c r="Q183" s="62"/>
      <c r="R183" s="61">
        <f>IF(Q183=0,0,Q183/Q$182*100)</f>
        <v>0</v>
      </c>
      <c r="S183" s="62"/>
      <c r="T183" s="61">
        <f>IF(S183=0,0,S183/S$182*100)</f>
        <v>0</v>
      </c>
      <c r="U183" s="62"/>
      <c r="V183" s="61">
        <f>IF(U183=0,0,U183/U$182*100)</f>
        <v>0</v>
      </c>
      <c r="W183" s="62"/>
      <c r="X183" s="61">
        <f>IF(W183=0,0,W183/W$182*100)</f>
        <v>0</v>
      </c>
      <c r="Y183" s="62"/>
      <c r="Z183" s="61">
        <f>IF(Y183=0,0,Y183/Y$182*100)</f>
        <v>0</v>
      </c>
      <c r="AA183" s="60">
        <f>Y183</f>
        <v>0</v>
      </c>
      <c r="AB183" s="61">
        <f>IF(AA183=0,0,AA183/AA$182*100)</f>
        <v>0</v>
      </c>
      <c r="AC183" s="252"/>
      <c r="AD183" s="8"/>
      <c r="AE183" s="4"/>
      <c r="AF183" s="7"/>
      <c r="AG183" s="4"/>
      <c r="AH183" s="22"/>
      <c r="AI183" s="282"/>
      <c r="AJ183" s="128">
        <f t="shared" ref="AJ183:AJ187" si="2275">$A183</f>
        <v>0</v>
      </c>
      <c r="AK183" s="128">
        <f t="shared" ref="AK183:AK187" si="2276">$B183</f>
        <v>0</v>
      </c>
      <c r="AL183" s="60"/>
      <c r="AM183" s="61">
        <f>IF(AL183=0,0,AL183/AL$182*100)</f>
        <v>0</v>
      </c>
      <c r="AN183" s="62"/>
      <c r="AO183" s="61">
        <f>IF(AN183=0,0,AN183/AN$182*100)</f>
        <v>0</v>
      </c>
      <c r="AP183" s="62"/>
      <c r="AQ183" s="61">
        <f>IF(AP183=0,0,AP183/AP$182*100)</f>
        <v>0</v>
      </c>
      <c r="AR183" s="62"/>
      <c r="AS183" s="61">
        <f>IF(AR183=0,0,AR183/AR$182*100)</f>
        <v>0</v>
      </c>
      <c r="AT183" s="62"/>
      <c r="AU183" s="61">
        <f>IF(AT183=0,0,AT183/AT$182*100)</f>
        <v>0</v>
      </c>
      <c r="AV183" s="62"/>
      <c r="AW183" s="61">
        <f>IF(AV183=0,0,AV183/AV$182*100)</f>
        <v>0</v>
      </c>
      <c r="AX183" s="62"/>
      <c r="AY183" s="61">
        <f>IF(AX183=0,0,AX183/AX$182*100)</f>
        <v>0</v>
      </c>
      <c r="AZ183" s="62"/>
      <c r="BA183" s="61">
        <f>IF(AZ183=0,0,AZ183/AZ$182*100)</f>
        <v>0</v>
      </c>
      <c r="BB183" s="62"/>
      <c r="BC183" s="61">
        <f>IF(BB183=0,0,BB183/BB$182*100)</f>
        <v>0</v>
      </c>
      <c r="BD183" s="62"/>
      <c r="BE183" s="61">
        <f>IF(BD183=0,0,BD183/BD$182*100)</f>
        <v>0</v>
      </c>
      <c r="BF183" s="62"/>
      <c r="BG183" s="61">
        <f>IF(BF183=0,0,BF183/BF$182*100)</f>
        <v>0</v>
      </c>
      <c r="BH183" s="62"/>
      <c r="BI183" s="61">
        <f>IF(BH183=0,0,BH183/BH$182*100)</f>
        <v>0</v>
      </c>
      <c r="BJ183" s="60">
        <f>BH183</f>
        <v>0</v>
      </c>
      <c r="BK183" s="61">
        <f>IF(BJ183=0,0,BJ183/BJ$182*100)</f>
        <v>0</v>
      </c>
      <c r="BL183" s="252"/>
      <c r="BM183" s="8"/>
      <c r="BN183" s="4"/>
      <c r="BO183" s="7"/>
      <c r="BP183" s="4"/>
      <c r="BQ183" s="22"/>
      <c r="BR183" s="282"/>
      <c r="BS183" s="128">
        <f t="shared" ref="BS183:BS187" si="2277">$A183</f>
        <v>0</v>
      </c>
      <c r="BT183" s="128">
        <f t="shared" ref="BT183:BT187" si="2278">$B183</f>
        <v>0</v>
      </c>
      <c r="BU183" s="60"/>
      <c r="BV183" s="61">
        <f>IF(BU183=0,0,BU183/BU$182*100)</f>
        <v>0</v>
      </c>
      <c r="BW183" s="62"/>
      <c r="BX183" s="61">
        <f>IF(BW183=0,0,BW183/BW$182*100)</f>
        <v>0</v>
      </c>
      <c r="BY183" s="62"/>
      <c r="BZ183" s="61">
        <f>IF(BY183=0,0,BY183/BY$182*100)</f>
        <v>0</v>
      </c>
      <c r="CA183" s="62"/>
      <c r="CB183" s="61">
        <f>IF(CA183=0,0,CA183/CA$182*100)</f>
        <v>0</v>
      </c>
      <c r="CC183" s="62"/>
      <c r="CD183" s="61">
        <f>IF(CC183=0,0,CC183/CC$182*100)</f>
        <v>0</v>
      </c>
      <c r="CE183" s="62"/>
      <c r="CF183" s="61">
        <f>IF(CE183=0,0,CE183/CE$182*100)</f>
        <v>0</v>
      </c>
      <c r="CG183" s="62"/>
      <c r="CH183" s="61">
        <f>IF(CG183=0,0,CG183/CG$182*100)</f>
        <v>0</v>
      </c>
      <c r="CI183" s="62"/>
      <c r="CJ183" s="61">
        <f>IF(CI183=0,0,CI183/CI$182*100)</f>
        <v>0</v>
      </c>
      <c r="CK183" s="62"/>
      <c r="CL183" s="61">
        <f>IF(CK183=0,0,CK183/CK$182*100)</f>
        <v>0</v>
      </c>
      <c r="CM183" s="62"/>
      <c r="CN183" s="61">
        <f>IF(CM183=0,0,CM183/CM$182*100)</f>
        <v>0</v>
      </c>
      <c r="CO183" s="62"/>
      <c r="CP183" s="61">
        <f>IF(CO183=0,0,CO183/CO$182*100)</f>
        <v>0</v>
      </c>
      <c r="CQ183" s="62"/>
      <c r="CR183" s="61">
        <f>IF(CQ183=0,0,CQ183/CQ$182*100)</f>
        <v>0</v>
      </c>
      <c r="CS183" s="60">
        <f>CQ183</f>
        <v>0</v>
      </c>
      <c r="CT183" s="61">
        <f>IF(CS183=0,0,CS183/CS$182*100)</f>
        <v>0</v>
      </c>
      <c r="CU183" s="252"/>
      <c r="CV183" s="8"/>
      <c r="CW183" s="4"/>
      <c r="CX183" s="7"/>
      <c r="CY183" s="4"/>
      <c r="CZ183" s="22"/>
      <c r="DA183" s="282"/>
      <c r="DB183" s="128">
        <f t="shared" ref="DB183:DB187" si="2279">$A183</f>
        <v>0</v>
      </c>
      <c r="DC183" s="128">
        <f t="shared" ref="DC183:DC187" si="2280">$B183</f>
        <v>0</v>
      </c>
      <c r="DD183" s="60"/>
      <c r="DE183" s="61">
        <f>IF(DD183=0,0,DD183/DD$182*100)</f>
        <v>0</v>
      </c>
      <c r="DF183" s="62"/>
      <c r="DG183" s="61">
        <f>IF(DF183=0,0,DF183/DF$182*100)</f>
        <v>0</v>
      </c>
      <c r="DH183" s="62"/>
      <c r="DI183" s="61">
        <f>IF(DH183=0,0,DH183/DH$182*100)</f>
        <v>0</v>
      </c>
      <c r="DJ183" s="62"/>
      <c r="DK183" s="61">
        <f>IF(DJ183=0,0,DJ183/DJ$182*100)</f>
        <v>0</v>
      </c>
      <c r="DL183" s="62"/>
      <c r="DM183" s="61">
        <f>IF(DL183=0,0,DL183/DL$182*100)</f>
        <v>0</v>
      </c>
      <c r="DN183" s="62"/>
      <c r="DO183" s="61">
        <f>IF(DN183=0,0,DN183/DN$182*100)</f>
        <v>0</v>
      </c>
      <c r="DP183" s="62"/>
      <c r="DQ183" s="61">
        <f>IF(DP183=0,0,DP183/DP$182*100)</f>
        <v>0</v>
      </c>
      <c r="DR183" s="62"/>
      <c r="DS183" s="61">
        <f>IF(DR183=0,0,DR183/DR$182*100)</f>
        <v>0</v>
      </c>
      <c r="DT183" s="62"/>
      <c r="DU183" s="61">
        <f>IF(DT183=0,0,DT183/DT$182*100)</f>
        <v>0</v>
      </c>
      <c r="DV183" s="62"/>
      <c r="DW183" s="61">
        <f>IF(DV183=0,0,DV183/DV$182*100)</f>
        <v>0</v>
      </c>
      <c r="DX183" s="62"/>
      <c r="DY183" s="61">
        <f>IF(DX183=0,0,DX183/DX$182*100)</f>
        <v>0</v>
      </c>
      <c r="DZ183" s="62"/>
      <c r="EA183" s="61">
        <f>IF(DZ183=0,0,DZ183/DZ$182*100)</f>
        <v>0</v>
      </c>
      <c r="EB183" s="60">
        <f>DZ183</f>
        <v>0</v>
      </c>
      <c r="EC183" s="61">
        <f>IF(EB183=0,0,EB183/EB$182*100)</f>
        <v>0</v>
      </c>
      <c r="ED183" s="252"/>
      <c r="EE183" s="8"/>
      <c r="EF183" s="4"/>
      <c r="EG183" s="7"/>
      <c r="EH183" s="4"/>
      <c r="EI183" s="22"/>
      <c r="EJ183" s="282"/>
      <c r="EK183" s="128">
        <f t="shared" ref="EK183:EK187" si="2281">$A183</f>
        <v>0</v>
      </c>
      <c r="EL183" s="128">
        <f t="shared" ref="EL183:EL187" si="2282">$B183</f>
        <v>0</v>
      </c>
      <c r="EM183" s="60"/>
      <c r="EN183" s="61">
        <f>IF(EM183=0,0,EM183/EM$182*100)</f>
        <v>0</v>
      </c>
      <c r="EO183" s="62"/>
      <c r="EP183" s="61">
        <f>IF(EO183=0,0,EO183/EO$182*100)</f>
        <v>0</v>
      </c>
      <c r="EQ183" s="62"/>
      <c r="ER183" s="61">
        <f>IF(EQ183=0,0,EQ183/EQ$182*100)</f>
        <v>0</v>
      </c>
      <c r="ES183" s="62"/>
      <c r="ET183" s="61">
        <f>IF(ES183=0,0,ES183/ES$182*100)</f>
        <v>0</v>
      </c>
      <c r="EU183" s="62"/>
      <c r="EV183" s="61">
        <f>IF(EU183=0,0,EU183/EU$182*100)</f>
        <v>0</v>
      </c>
      <c r="EW183" s="62"/>
      <c r="EX183" s="61">
        <f>IF(EW183=0,0,EW183/EW$182*100)</f>
        <v>0</v>
      </c>
      <c r="EY183" s="62"/>
      <c r="EZ183" s="61">
        <f>IF(EY183=0,0,EY183/EY$182*100)</f>
        <v>0</v>
      </c>
      <c r="FA183" s="62"/>
      <c r="FB183" s="61">
        <f>IF(FA183=0,0,FA183/FA$182*100)</f>
        <v>0</v>
      </c>
      <c r="FC183" s="62"/>
      <c r="FD183" s="61">
        <f>IF(FC183=0,0,FC183/FC$182*100)</f>
        <v>0</v>
      </c>
      <c r="FE183" s="62"/>
      <c r="FF183" s="61">
        <f>IF(FE183=0,0,FE183/FE$182*100)</f>
        <v>0</v>
      </c>
      <c r="FG183" s="62"/>
      <c r="FH183" s="61">
        <f>IF(FG183=0,0,FG183/FG$182*100)</f>
        <v>0</v>
      </c>
      <c r="FI183" s="62"/>
      <c r="FJ183" s="61">
        <f>IF(FI183=0,0,FI183/FI$182*100)</f>
        <v>0</v>
      </c>
      <c r="FK183" s="60">
        <f>FI183</f>
        <v>0</v>
      </c>
      <c r="FL183" s="61">
        <f>IF(FK183=0,0,FK183/FK$182*100)</f>
        <v>0</v>
      </c>
      <c r="FM183" s="252"/>
      <c r="FN183" s="8"/>
      <c r="FO183" s="4"/>
      <c r="FP183" s="7"/>
      <c r="FQ183" s="4"/>
      <c r="FR183" s="22"/>
      <c r="FS183" s="282"/>
    </row>
    <row r="184" spans="1:175" hidden="1" outlineLevel="1" x14ac:dyDescent="0.2">
      <c r="A184" s="384"/>
      <c r="B184" s="387"/>
      <c r="C184" s="62"/>
      <c r="D184" s="61">
        <f>IF(C184=0,0,C184/C$182*100)</f>
        <v>0</v>
      </c>
      <c r="E184" s="62"/>
      <c r="F184" s="61">
        <f>IF(E184=0,0,E184/E$182*100)</f>
        <v>0</v>
      </c>
      <c r="G184" s="62"/>
      <c r="H184" s="61">
        <f>IF(G184=0,0,G184/G$182*100)</f>
        <v>0</v>
      </c>
      <c r="I184" s="62"/>
      <c r="J184" s="61">
        <f>IF(I184=0,0,I184/I$182*100)</f>
        <v>0</v>
      </c>
      <c r="K184" s="62"/>
      <c r="L184" s="61">
        <f>IF(K184=0,0,K184/K$182*100)</f>
        <v>0</v>
      </c>
      <c r="M184" s="62"/>
      <c r="N184" s="61">
        <f>IF(M184=0,0,M184/M$182*100)</f>
        <v>0</v>
      </c>
      <c r="O184" s="62"/>
      <c r="P184" s="61">
        <f>IF(O184=0,0,O184/O$182*100)</f>
        <v>0</v>
      </c>
      <c r="Q184" s="62"/>
      <c r="R184" s="61">
        <f>IF(Q184=0,0,Q184/Q$182*100)</f>
        <v>0</v>
      </c>
      <c r="S184" s="62"/>
      <c r="T184" s="61">
        <f>IF(S184=0,0,S184/S$182*100)</f>
        <v>0</v>
      </c>
      <c r="U184" s="62"/>
      <c r="V184" s="61">
        <f>IF(U184=0,0,U184/U$182*100)</f>
        <v>0</v>
      </c>
      <c r="W184" s="62"/>
      <c r="X184" s="61">
        <f>IF(W184=0,0,W184/W$182*100)</f>
        <v>0</v>
      </c>
      <c r="Y184" s="62"/>
      <c r="Z184" s="61">
        <f>IF(Y184=0,0,Y184/Y$182*100)</f>
        <v>0</v>
      </c>
      <c r="AA184" s="60">
        <f>Y184</f>
        <v>0</v>
      </c>
      <c r="AB184" s="61">
        <f>IF(AA184=0,0,AA184/AA$182*100)</f>
        <v>0</v>
      </c>
      <c r="AC184" s="252"/>
      <c r="AD184" s="8"/>
      <c r="AE184" s="4"/>
      <c r="AF184" s="7"/>
      <c r="AG184" s="4"/>
      <c r="AH184" s="22"/>
      <c r="AI184" s="282"/>
      <c r="AJ184" s="128">
        <f t="shared" si="2275"/>
        <v>0</v>
      </c>
      <c r="AK184" s="128">
        <f t="shared" si="2276"/>
        <v>0</v>
      </c>
      <c r="AL184" s="60"/>
      <c r="AM184" s="61">
        <f>IF(AL184=0,0,AL184/AL$182*100)</f>
        <v>0</v>
      </c>
      <c r="AN184" s="62"/>
      <c r="AO184" s="61">
        <f>IF(AN184=0,0,AN184/AN$182*100)</f>
        <v>0</v>
      </c>
      <c r="AP184" s="62"/>
      <c r="AQ184" s="61">
        <f>IF(AP184=0,0,AP184/AP$182*100)</f>
        <v>0</v>
      </c>
      <c r="AR184" s="62"/>
      <c r="AS184" s="61">
        <f>IF(AR184=0,0,AR184/AR$182*100)</f>
        <v>0</v>
      </c>
      <c r="AT184" s="62"/>
      <c r="AU184" s="61">
        <f>IF(AT184=0,0,AT184/AT$182*100)</f>
        <v>0</v>
      </c>
      <c r="AV184" s="62"/>
      <c r="AW184" s="61">
        <f>IF(AV184=0,0,AV184/AV$182*100)</f>
        <v>0</v>
      </c>
      <c r="AX184" s="62"/>
      <c r="AY184" s="61">
        <f>IF(AX184=0,0,AX184/AX$182*100)</f>
        <v>0</v>
      </c>
      <c r="AZ184" s="62"/>
      <c r="BA184" s="61">
        <f>IF(AZ184=0,0,AZ184/AZ$182*100)</f>
        <v>0</v>
      </c>
      <c r="BB184" s="62"/>
      <c r="BC184" s="61">
        <f>IF(BB184=0,0,BB184/BB$182*100)</f>
        <v>0</v>
      </c>
      <c r="BD184" s="62"/>
      <c r="BE184" s="61">
        <f>IF(BD184=0,0,BD184/BD$182*100)</f>
        <v>0</v>
      </c>
      <c r="BF184" s="62"/>
      <c r="BG184" s="61">
        <f>IF(BF184=0,0,BF184/BF$182*100)</f>
        <v>0</v>
      </c>
      <c r="BH184" s="62"/>
      <c r="BI184" s="61">
        <f>IF(BH184=0,0,BH184/BH$182*100)</f>
        <v>0</v>
      </c>
      <c r="BJ184" s="60">
        <f>BH184</f>
        <v>0</v>
      </c>
      <c r="BK184" s="61">
        <f>IF(BJ184=0,0,BJ184/BJ$182*100)</f>
        <v>0</v>
      </c>
      <c r="BL184" s="252"/>
      <c r="BM184" s="8"/>
      <c r="BN184" s="4"/>
      <c r="BO184" s="7"/>
      <c r="BP184" s="4"/>
      <c r="BQ184" s="22"/>
      <c r="BR184" s="282"/>
      <c r="BS184" s="128">
        <f t="shared" si="2277"/>
        <v>0</v>
      </c>
      <c r="BT184" s="128">
        <f t="shared" si="2278"/>
        <v>0</v>
      </c>
      <c r="BU184" s="60"/>
      <c r="BV184" s="61">
        <f>IF(BU184=0,0,BU184/BU$182*100)</f>
        <v>0</v>
      </c>
      <c r="BW184" s="62"/>
      <c r="BX184" s="61">
        <f>IF(BW184=0,0,BW184/BW$182*100)</f>
        <v>0</v>
      </c>
      <c r="BY184" s="62"/>
      <c r="BZ184" s="61">
        <f>IF(BY184=0,0,BY184/BY$182*100)</f>
        <v>0</v>
      </c>
      <c r="CA184" s="62"/>
      <c r="CB184" s="61">
        <f>IF(CA184=0,0,CA184/CA$182*100)</f>
        <v>0</v>
      </c>
      <c r="CC184" s="62"/>
      <c r="CD184" s="61">
        <f>IF(CC184=0,0,CC184/CC$182*100)</f>
        <v>0</v>
      </c>
      <c r="CE184" s="62"/>
      <c r="CF184" s="61">
        <f>IF(CE184=0,0,CE184/CE$182*100)</f>
        <v>0</v>
      </c>
      <c r="CG184" s="62"/>
      <c r="CH184" s="61">
        <f>IF(CG184=0,0,CG184/CG$182*100)</f>
        <v>0</v>
      </c>
      <c r="CI184" s="62"/>
      <c r="CJ184" s="61">
        <f>IF(CI184=0,0,CI184/CI$182*100)</f>
        <v>0</v>
      </c>
      <c r="CK184" s="62"/>
      <c r="CL184" s="61">
        <f>IF(CK184=0,0,CK184/CK$182*100)</f>
        <v>0</v>
      </c>
      <c r="CM184" s="62"/>
      <c r="CN184" s="61">
        <f>IF(CM184=0,0,CM184/CM$182*100)</f>
        <v>0</v>
      </c>
      <c r="CO184" s="62"/>
      <c r="CP184" s="61">
        <f>IF(CO184=0,0,CO184/CO$182*100)</f>
        <v>0</v>
      </c>
      <c r="CQ184" s="62"/>
      <c r="CR184" s="61">
        <f>IF(CQ184=0,0,CQ184/CQ$182*100)</f>
        <v>0</v>
      </c>
      <c r="CS184" s="60">
        <f>CQ184</f>
        <v>0</v>
      </c>
      <c r="CT184" s="61">
        <f>IF(CS184=0,0,CS184/CS$182*100)</f>
        <v>0</v>
      </c>
      <c r="CU184" s="252"/>
      <c r="CV184" s="8"/>
      <c r="CW184" s="4"/>
      <c r="CX184" s="7"/>
      <c r="CY184" s="4"/>
      <c r="CZ184" s="22"/>
      <c r="DA184" s="282"/>
      <c r="DB184" s="128">
        <f t="shared" si="2279"/>
        <v>0</v>
      </c>
      <c r="DC184" s="128">
        <f t="shared" si="2280"/>
        <v>0</v>
      </c>
      <c r="DD184" s="60"/>
      <c r="DE184" s="61">
        <f>IF(DD184=0,0,DD184/DD$182*100)</f>
        <v>0</v>
      </c>
      <c r="DF184" s="62"/>
      <c r="DG184" s="61">
        <f>IF(DF184=0,0,DF184/DF$182*100)</f>
        <v>0</v>
      </c>
      <c r="DH184" s="62"/>
      <c r="DI184" s="61">
        <f>IF(DH184=0,0,DH184/DH$182*100)</f>
        <v>0</v>
      </c>
      <c r="DJ184" s="62"/>
      <c r="DK184" s="61">
        <f>IF(DJ184=0,0,DJ184/DJ$182*100)</f>
        <v>0</v>
      </c>
      <c r="DL184" s="62"/>
      <c r="DM184" s="61">
        <f>IF(DL184=0,0,DL184/DL$182*100)</f>
        <v>0</v>
      </c>
      <c r="DN184" s="62"/>
      <c r="DO184" s="61">
        <f>IF(DN184=0,0,DN184/DN$182*100)</f>
        <v>0</v>
      </c>
      <c r="DP184" s="62"/>
      <c r="DQ184" s="61">
        <f>IF(DP184=0,0,DP184/DP$182*100)</f>
        <v>0</v>
      </c>
      <c r="DR184" s="62"/>
      <c r="DS184" s="61">
        <f>IF(DR184=0,0,DR184/DR$182*100)</f>
        <v>0</v>
      </c>
      <c r="DT184" s="62"/>
      <c r="DU184" s="61">
        <f>IF(DT184=0,0,DT184/DT$182*100)</f>
        <v>0</v>
      </c>
      <c r="DV184" s="62"/>
      <c r="DW184" s="61">
        <f>IF(DV184=0,0,DV184/DV$182*100)</f>
        <v>0</v>
      </c>
      <c r="DX184" s="62"/>
      <c r="DY184" s="61">
        <f>IF(DX184=0,0,DX184/DX$182*100)</f>
        <v>0</v>
      </c>
      <c r="DZ184" s="62"/>
      <c r="EA184" s="61">
        <f>IF(DZ184=0,0,DZ184/DZ$182*100)</f>
        <v>0</v>
      </c>
      <c r="EB184" s="60">
        <f>DZ184</f>
        <v>0</v>
      </c>
      <c r="EC184" s="61">
        <f>IF(EB184=0,0,EB184/EB$182*100)</f>
        <v>0</v>
      </c>
      <c r="ED184" s="252"/>
      <c r="EE184" s="8"/>
      <c r="EF184" s="4"/>
      <c r="EG184" s="7"/>
      <c r="EH184" s="4"/>
      <c r="EI184" s="22"/>
      <c r="EJ184" s="282"/>
      <c r="EK184" s="128">
        <f t="shared" si="2281"/>
        <v>0</v>
      </c>
      <c r="EL184" s="128">
        <f t="shared" si="2282"/>
        <v>0</v>
      </c>
      <c r="EM184" s="60"/>
      <c r="EN184" s="61">
        <f>IF(EM184=0,0,EM184/EM$182*100)</f>
        <v>0</v>
      </c>
      <c r="EO184" s="62"/>
      <c r="EP184" s="61">
        <f>IF(EO184=0,0,EO184/EO$182*100)</f>
        <v>0</v>
      </c>
      <c r="EQ184" s="62"/>
      <c r="ER184" s="61">
        <f>IF(EQ184=0,0,EQ184/EQ$182*100)</f>
        <v>0</v>
      </c>
      <c r="ES184" s="62"/>
      <c r="ET184" s="61">
        <f>IF(ES184=0,0,ES184/ES$182*100)</f>
        <v>0</v>
      </c>
      <c r="EU184" s="62"/>
      <c r="EV184" s="61">
        <f>IF(EU184=0,0,EU184/EU$182*100)</f>
        <v>0</v>
      </c>
      <c r="EW184" s="62"/>
      <c r="EX184" s="61">
        <f>IF(EW184=0,0,EW184/EW$182*100)</f>
        <v>0</v>
      </c>
      <c r="EY184" s="62"/>
      <c r="EZ184" s="61">
        <f>IF(EY184=0,0,EY184/EY$182*100)</f>
        <v>0</v>
      </c>
      <c r="FA184" s="62"/>
      <c r="FB184" s="61">
        <f>IF(FA184=0,0,FA184/FA$182*100)</f>
        <v>0</v>
      </c>
      <c r="FC184" s="62"/>
      <c r="FD184" s="61">
        <f>IF(FC184=0,0,FC184/FC$182*100)</f>
        <v>0</v>
      </c>
      <c r="FE184" s="62"/>
      <c r="FF184" s="61">
        <f>IF(FE184=0,0,FE184/FE$182*100)</f>
        <v>0</v>
      </c>
      <c r="FG184" s="62"/>
      <c r="FH184" s="61">
        <f>IF(FG184=0,0,FG184/FG$182*100)</f>
        <v>0</v>
      </c>
      <c r="FI184" s="62"/>
      <c r="FJ184" s="61">
        <f>IF(FI184=0,0,FI184/FI$182*100)</f>
        <v>0</v>
      </c>
      <c r="FK184" s="60">
        <f>FI184</f>
        <v>0</v>
      </c>
      <c r="FL184" s="61">
        <f>IF(FK184=0,0,FK184/FK$182*100)</f>
        <v>0</v>
      </c>
      <c r="FM184" s="252"/>
      <c r="FN184" s="8"/>
      <c r="FO184" s="4"/>
      <c r="FP184" s="7"/>
      <c r="FQ184" s="4"/>
      <c r="FR184" s="22"/>
      <c r="FS184" s="282"/>
    </row>
    <row r="185" spans="1:175" hidden="1" outlineLevel="1" x14ac:dyDescent="0.2">
      <c r="A185" s="384"/>
      <c r="B185" s="387"/>
      <c r="C185" s="62"/>
      <c r="D185" s="61">
        <f>IF(C185=0,0,C185/C$182*100)</f>
        <v>0</v>
      </c>
      <c r="E185" s="62"/>
      <c r="F185" s="61">
        <f t="shared" ref="F185:T187" si="2283">IF(E185=0,0,E185/E$182*100)</f>
        <v>0</v>
      </c>
      <c r="G185" s="62"/>
      <c r="H185" s="61">
        <f t="shared" si="2283"/>
        <v>0</v>
      </c>
      <c r="I185" s="62"/>
      <c r="J185" s="61">
        <f t="shared" si="2283"/>
        <v>0</v>
      </c>
      <c r="K185" s="62"/>
      <c r="L185" s="61">
        <f t="shared" si="2283"/>
        <v>0</v>
      </c>
      <c r="M185" s="62"/>
      <c r="N185" s="61">
        <f t="shared" si="2283"/>
        <v>0</v>
      </c>
      <c r="O185" s="62"/>
      <c r="P185" s="61">
        <f t="shared" si="2283"/>
        <v>0</v>
      </c>
      <c r="Q185" s="62"/>
      <c r="R185" s="61">
        <f t="shared" si="2283"/>
        <v>0</v>
      </c>
      <c r="S185" s="62"/>
      <c r="T185" s="61">
        <f t="shared" si="2283"/>
        <v>0</v>
      </c>
      <c r="U185" s="62"/>
      <c r="V185" s="61">
        <f t="shared" ref="V185:Z187" si="2284">IF(U185=0,0,U185/U$182*100)</f>
        <v>0</v>
      </c>
      <c r="W185" s="62"/>
      <c r="X185" s="61">
        <f t="shared" si="2284"/>
        <v>0</v>
      </c>
      <c r="Y185" s="62"/>
      <c r="Z185" s="61">
        <f t="shared" si="2284"/>
        <v>0</v>
      </c>
      <c r="AA185" s="60">
        <f>Y185</f>
        <v>0</v>
      </c>
      <c r="AB185" s="61">
        <f>IF(AA185=0,0,AA185/AA$182*100)</f>
        <v>0</v>
      </c>
      <c r="AC185" s="252"/>
      <c r="AD185" s="8"/>
      <c r="AE185" s="4"/>
      <c r="AF185" s="7"/>
      <c r="AG185" s="4"/>
      <c r="AH185" s="22"/>
      <c r="AI185" s="282"/>
      <c r="AJ185" s="128">
        <f t="shared" si="2275"/>
        <v>0</v>
      </c>
      <c r="AK185" s="128">
        <f t="shared" si="2276"/>
        <v>0</v>
      </c>
      <c r="AL185" s="60"/>
      <c r="AM185" s="61">
        <f>IF(AL185=0,0,AL185/AL$182*100)</f>
        <v>0</v>
      </c>
      <c r="AN185" s="62"/>
      <c r="AO185" s="61">
        <f t="shared" ref="AO185:AO187" si="2285">IF(AN185=0,0,AN185/AN$182*100)</f>
        <v>0</v>
      </c>
      <c r="AP185" s="62"/>
      <c r="AQ185" s="61">
        <f t="shared" ref="AQ185:AQ187" si="2286">IF(AP185=0,0,AP185/AP$182*100)</f>
        <v>0</v>
      </c>
      <c r="AR185" s="62"/>
      <c r="AS185" s="61">
        <f t="shared" ref="AS185:AS187" si="2287">IF(AR185=0,0,AR185/AR$182*100)</f>
        <v>0</v>
      </c>
      <c r="AT185" s="62"/>
      <c r="AU185" s="61">
        <f t="shared" ref="AU185:AU187" si="2288">IF(AT185=0,0,AT185/AT$182*100)</f>
        <v>0</v>
      </c>
      <c r="AV185" s="62"/>
      <c r="AW185" s="61">
        <f t="shared" ref="AW185:AW187" si="2289">IF(AV185=0,0,AV185/AV$182*100)</f>
        <v>0</v>
      </c>
      <c r="AX185" s="62"/>
      <c r="AY185" s="61">
        <f t="shared" ref="AY185:AY187" si="2290">IF(AX185=0,0,AX185/AX$182*100)</f>
        <v>0</v>
      </c>
      <c r="AZ185" s="62"/>
      <c r="BA185" s="61">
        <f t="shared" ref="BA185:BA187" si="2291">IF(AZ185=0,0,AZ185/AZ$182*100)</f>
        <v>0</v>
      </c>
      <c r="BB185" s="62"/>
      <c r="BC185" s="61">
        <f t="shared" ref="BC185:BC187" si="2292">IF(BB185=0,0,BB185/BB$182*100)</f>
        <v>0</v>
      </c>
      <c r="BD185" s="62"/>
      <c r="BE185" s="61">
        <f t="shared" ref="BE185:BE187" si="2293">IF(BD185=0,0,BD185/BD$182*100)</f>
        <v>0</v>
      </c>
      <c r="BF185" s="62"/>
      <c r="BG185" s="61">
        <f t="shared" ref="BG185:BG187" si="2294">IF(BF185=0,0,BF185/BF$182*100)</f>
        <v>0</v>
      </c>
      <c r="BH185" s="62"/>
      <c r="BI185" s="61">
        <f t="shared" ref="BI185:BI187" si="2295">IF(BH185=0,0,BH185/BH$182*100)</f>
        <v>0</v>
      </c>
      <c r="BJ185" s="60">
        <f>BH185</f>
        <v>0</v>
      </c>
      <c r="BK185" s="61">
        <f>IF(BJ185=0,0,BJ185/BJ$182*100)</f>
        <v>0</v>
      </c>
      <c r="BL185" s="252"/>
      <c r="BM185" s="8"/>
      <c r="BN185" s="4"/>
      <c r="BO185" s="7"/>
      <c r="BP185" s="4"/>
      <c r="BQ185" s="22"/>
      <c r="BR185" s="282"/>
      <c r="BS185" s="128">
        <f t="shared" si="2277"/>
        <v>0</v>
      </c>
      <c r="BT185" s="128">
        <f t="shared" si="2278"/>
        <v>0</v>
      </c>
      <c r="BU185" s="60"/>
      <c r="BV185" s="61">
        <f>IF(BU185=0,0,BU185/BU$182*100)</f>
        <v>0</v>
      </c>
      <c r="BW185" s="62"/>
      <c r="BX185" s="61">
        <f t="shared" ref="BX185:BX187" si="2296">IF(BW185=0,0,BW185/BW$182*100)</f>
        <v>0</v>
      </c>
      <c r="BY185" s="62"/>
      <c r="BZ185" s="61">
        <f t="shared" ref="BZ185:BZ187" si="2297">IF(BY185=0,0,BY185/BY$182*100)</f>
        <v>0</v>
      </c>
      <c r="CA185" s="62"/>
      <c r="CB185" s="61">
        <f t="shared" ref="CB185:CB187" si="2298">IF(CA185=0,0,CA185/CA$182*100)</f>
        <v>0</v>
      </c>
      <c r="CC185" s="62"/>
      <c r="CD185" s="61">
        <f t="shared" ref="CD185:CD187" si="2299">IF(CC185=0,0,CC185/CC$182*100)</f>
        <v>0</v>
      </c>
      <c r="CE185" s="62"/>
      <c r="CF185" s="61">
        <f t="shared" ref="CF185:CF187" si="2300">IF(CE185=0,0,CE185/CE$182*100)</f>
        <v>0</v>
      </c>
      <c r="CG185" s="62"/>
      <c r="CH185" s="61">
        <f t="shared" ref="CH185:CH187" si="2301">IF(CG185=0,0,CG185/CG$182*100)</f>
        <v>0</v>
      </c>
      <c r="CI185" s="62"/>
      <c r="CJ185" s="61">
        <f t="shared" ref="CJ185:CJ187" si="2302">IF(CI185=0,0,CI185/CI$182*100)</f>
        <v>0</v>
      </c>
      <c r="CK185" s="62"/>
      <c r="CL185" s="61">
        <f t="shared" ref="CL185:CL187" si="2303">IF(CK185=0,0,CK185/CK$182*100)</f>
        <v>0</v>
      </c>
      <c r="CM185" s="62"/>
      <c r="CN185" s="61">
        <f t="shared" ref="CN185:CN187" si="2304">IF(CM185=0,0,CM185/CM$182*100)</f>
        <v>0</v>
      </c>
      <c r="CO185" s="62"/>
      <c r="CP185" s="61">
        <f t="shared" ref="CP185:CP187" si="2305">IF(CO185=0,0,CO185/CO$182*100)</f>
        <v>0</v>
      </c>
      <c r="CQ185" s="62"/>
      <c r="CR185" s="61">
        <f t="shared" ref="CR185:CR187" si="2306">IF(CQ185=0,0,CQ185/CQ$182*100)</f>
        <v>0</v>
      </c>
      <c r="CS185" s="60">
        <f>CQ185</f>
        <v>0</v>
      </c>
      <c r="CT185" s="61">
        <f>IF(CS185=0,0,CS185/CS$182*100)</f>
        <v>0</v>
      </c>
      <c r="CU185" s="252"/>
      <c r="CV185" s="8"/>
      <c r="CW185" s="4"/>
      <c r="CX185" s="7"/>
      <c r="CY185" s="4"/>
      <c r="CZ185" s="22"/>
      <c r="DA185" s="282"/>
      <c r="DB185" s="128">
        <f t="shared" si="2279"/>
        <v>0</v>
      </c>
      <c r="DC185" s="128">
        <f t="shared" si="2280"/>
        <v>0</v>
      </c>
      <c r="DD185" s="60"/>
      <c r="DE185" s="61">
        <f>IF(DD185=0,0,DD185/DD$182*100)</f>
        <v>0</v>
      </c>
      <c r="DF185" s="62"/>
      <c r="DG185" s="61">
        <f t="shared" ref="DG185:DG187" si="2307">IF(DF185=0,0,DF185/DF$182*100)</f>
        <v>0</v>
      </c>
      <c r="DH185" s="62"/>
      <c r="DI185" s="61">
        <f t="shared" ref="DI185:DI187" si="2308">IF(DH185=0,0,DH185/DH$182*100)</f>
        <v>0</v>
      </c>
      <c r="DJ185" s="62"/>
      <c r="DK185" s="61">
        <f t="shared" ref="DK185:DK187" si="2309">IF(DJ185=0,0,DJ185/DJ$182*100)</f>
        <v>0</v>
      </c>
      <c r="DL185" s="62"/>
      <c r="DM185" s="61">
        <f t="shared" ref="DM185:DM187" si="2310">IF(DL185=0,0,DL185/DL$182*100)</f>
        <v>0</v>
      </c>
      <c r="DN185" s="62"/>
      <c r="DO185" s="61">
        <f t="shared" ref="DO185:DO187" si="2311">IF(DN185=0,0,DN185/DN$182*100)</f>
        <v>0</v>
      </c>
      <c r="DP185" s="62"/>
      <c r="DQ185" s="61">
        <f t="shared" ref="DQ185:DQ187" si="2312">IF(DP185=0,0,DP185/DP$182*100)</f>
        <v>0</v>
      </c>
      <c r="DR185" s="62"/>
      <c r="DS185" s="61">
        <f t="shared" ref="DS185:DS187" si="2313">IF(DR185=0,0,DR185/DR$182*100)</f>
        <v>0</v>
      </c>
      <c r="DT185" s="62"/>
      <c r="DU185" s="61">
        <f t="shared" ref="DU185:DU187" si="2314">IF(DT185=0,0,DT185/DT$182*100)</f>
        <v>0</v>
      </c>
      <c r="DV185" s="62"/>
      <c r="DW185" s="61">
        <f t="shared" ref="DW185:DW187" si="2315">IF(DV185=0,0,DV185/DV$182*100)</f>
        <v>0</v>
      </c>
      <c r="DX185" s="62"/>
      <c r="DY185" s="61">
        <f t="shared" ref="DY185:DY187" si="2316">IF(DX185=0,0,DX185/DX$182*100)</f>
        <v>0</v>
      </c>
      <c r="DZ185" s="62"/>
      <c r="EA185" s="61">
        <f t="shared" ref="EA185:EA187" si="2317">IF(DZ185=0,0,DZ185/DZ$182*100)</f>
        <v>0</v>
      </c>
      <c r="EB185" s="60">
        <f>DZ185</f>
        <v>0</v>
      </c>
      <c r="EC185" s="61">
        <f>IF(EB185=0,0,EB185/EB$182*100)</f>
        <v>0</v>
      </c>
      <c r="ED185" s="252"/>
      <c r="EE185" s="8"/>
      <c r="EF185" s="4"/>
      <c r="EG185" s="7"/>
      <c r="EH185" s="4"/>
      <c r="EI185" s="22"/>
      <c r="EJ185" s="282"/>
      <c r="EK185" s="128">
        <f t="shared" si="2281"/>
        <v>0</v>
      </c>
      <c r="EL185" s="128">
        <f t="shared" si="2282"/>
        <v>0</v>
      </c>
      <c r="EM185" s="60"/>
      <c r="EN185" s="61">
        <f>IF(EM185=0,0,EM185/EM$182*100)</f>
        <v>0</v>
      </c>
      <c r="EO185" s="62"/>
      <c r="EP185" s="61">
        <f t="shared" ref="EP185:EP187" si="2318">IF(EO185=0,0,EO185/EO$182*100)</f>
        <v>0</v>
      </c>
      <c r="EQ185" s="62"/>
      <c r="ER185" s="61">
        <f t="shared" ref="ER185:ER187" si="2319">IF(EQ185=0,0,EQ185/EQ$182*100)</f>
        <v>0</v>
      </c>
      <c r="ES185" s="62"/>
      <c r="ET185" s="61">
        <f t="shared" ref="ET185:ET187" si="2320">IF(ES185=0,0,ES185/ES$182*100)</f>
        <v>0</v>
      </c>
      <c r="EU185" s="62"/>
      <c r="EV185" s="61">
        <f t="shared" ref="EV185:EV187" si="2321">IF(EU185=0,0,EU185/EU$182*100)</f>
        <v>0</v>
      </c>
      <c r="EW185" s="62"/>
      <c r="EX185" s="61">
        <f t="shared" ref="EX185:EX187" si="2322">IF(EW185=0,0,EW185/EW$182*100)</f>
        <v>0</v>
      </c>
      <c r="EY185" s="62"/>
      <c r="EZ185" s="61">
        <f t="shared" ref="EZ185:EZ187" si="2323">IF(EY185=0,0,EY185/EY$182*100)</f>
        <v>0</v>
      </c>
      <c r="FA185" s="62"/>
      <c r="FB185" s="61">
        <f t="shared" ref="FB185:FB187" si="2324">IF(FA185=0,0,FA185/FA$182*100)</f>
        <v>0</v>
      </c>
      <c r="FC185" s="62"/>
      <c r="FD185" s="61">
        <f t="shared" ref="FD185:FD187" si="2325">IF(FC185=0,0,FC185/FC$182*100)</f>
        <v>0</v>
      </c>
      <c r="FE185" s="62"/>
      <c r="FF185" s="61">
        <f t="shared" ref="FF185:FF187" si="2326">IF(FE185=0,0,FE185/FE$182*100)</f>
        <v>0</v>
      </c>
      <c r="FG185" s="62"/>
      <c r="FH185" s="61">
        <f t="shared" ref="FH185:FH187" si="2327">IF(FG185=0,0,FG185/FG$182*100)</f>
        <v>0</v>
      </c>
      <c r="FI185" s="62"/>
      <c r="FJ185" s="61">
        <f t="shared" ref="FJ185:FJ187" si="2328">IF(FI185=0,0,FI185/FI$182*100)</f>
        <v>0</v>
      </c>
      <c r="FK185" s="60">
        <f>FI185</f>
        <v>0</v>
      </c>
      <c r="FL185" s="61">
        <f>IF(FK185=0,0,FK185/FK$182*100)</f>
        <v>0</v>
      </c>
      <c r="FM185" s="252"/>
      <c r="FN185" s="8"/>
      <c r="FO185" s="4"/>
      <c r="FP185" s="7"/>
      <c r="FQ185" s="4"/>
      <c r="FR185" s="22"/>
      <c r="FS185" s="282"/>
    </row>
    <row r="186" spans="1:175" hidden="1" outlineLevel="1" x14ac:dyDescent="0.2">
      <c r="A186" s="384"/>
      <c r="B186" s="387"/>
      <c r="C186" s="62"/>
      <c r="D186" s="61">
        <f>IF(C186=0,0,C186/C$182*100)</f>
        <v>0</v>
      </c>
      <c r="E186" s="62"/>
      <c r="F186" s="61">
        <f t="shared" si="2283"/>
        <v>0</v>
      </c>
      <c r="G186" s="62"/>
      <c r="H186" s="61">
        <f t="shared" si="2283"/>
        <v>0</v>
      </c>
      <c r="I186" s="62"/>
      <c r="J186" s="61">
        <f t="shared" si="2283"/>
        <v>0</v>
      </c>
      <c r="K186" s="62"/>
      <c r="L186" s="61">
        <f t="shared" si="2283"/>
        <v>0</v>
      </c>
      <c r="M186" s="62"/>
      <c r="N186" s="61">
        <f t="shared" si="2283"/>
        <v>0</v>
      </c>
      <c r="O186" s="62"/>
      <c r="P186" s="61">
        <f t="shared" si="2283"/>
        <v>0</v>
      </c>
      <c r="Q186" s="62"/>
      <c r="R186" s="61">
        <f t="shared" si="2283"/>
        <v>0</v>
      </c>
      <c r="S186" s="62"/>
      <c r="T186" s="61">
        <f t="shared" si="2283"/>
        <v>0</v>
      </c>
      <c r="U186" s="62"/>
      <c r="V186" s="61">
        <f t="shared" si="2284"/>
        <v>0</v>
      </c>
      <c r="W186" s="62"/>
      <c r="X186" s="61">
        <f t="shared" si="2284"/>
        <v>0</v>
      </c>
      <c r="Y186" s="62"/>
      <c r="Z186" s="61">
        <f t="shared" si="2284"/>
        <v>0</v>
      </c>
      <c r="AA186" s="60">
        <f>Y186</f>
        <v>0</v>
      </c>
      <c r="AB186" s="61">
        <f>IF(AA186=0,0,AA186/AA$182*100)</f>
        <v>0</v>
      </c>
      <c r="AC186" s="252"/>
      <c r="AD186" s="8"/>
      <c r="AE186" s="4"/>
      <c r="AF186" s="7"/>
      <c r="AG186" s="4"/>
      <c r="AH186" s="22"/>
      <c r="AI186" s="282"/>
      <c r="AJ186" s="128">
        <f t="shared" si="2275"/>
        <v>0</v>
      </c>
      <c r="AK186" s="128">
        <f t="shared" si="2276"/>
        <v>0</v>
      </c>
      <c r="AL186" s="60"/>
      <c r="AM186" s="61">
        <f>IF(AL186=0,0,AL186/AL$182*100)</f>
        <v>0</v>
      </c>
      <c r="AN186" s="62"/>
      <c r="AO186" s="61">
        <f t="shared" si="2285"/>
        <v>0</v>
      </c>
      <c r="AP186" s="62"/>
      <c r="AQ186" s="61">
        <f t="shared" si="2286"/>
        <v>0</v>
      </c>
      <c r="AR186" s="62"/>
      <c r="AS186" s="61">
        <f t="shared" si="2287"/>
        <v>0</v>
      </c>
      <c r="AT186" s="62"/>
      <c r="AU186" s="61">
        <f t="shared" si="2288"/>
        <v>0</v>
      </c>
      <c r="AV186" s="62"/>
      <c r="AW186" s="61">
        <f t="shared" si="2289"/>
        <v>0</v>
      </c>
      <c r="AX186" s="62"/>
      <c r="AY186" s="61">
        <f t="shared" si="2290"/>
        <v>0</v>
      </c>
      <c r="AZ186" s="62"/>
      <c r="BA186" s="61">
        <f t="shared" si="2291"/>
        <v>0</v>
      </c>
      <c r="BB186" s="62"/>
      <c r="BC186" s="61">
        <f t="shared" si="2292"/>
        <v>0</v>
      </c>
      <c r="BD186" s="62"/>
      <c r="BE186" s="61">
        <f t="shared" si="2293"/>
        <v>0</v>
      </c>
      <c r="BF186" s="62"/>
      <c r="BG186" s="61">
        <f t="shared" si="2294"/>
        <v>0</v>
      </c>
      <c r="BH186" s="62"/>
      <c r="BI186" s="61">
        <f t="shared" si="2295"/>
        <v>0</v>
      </c>
      <c r="BJ186" s="60">
        <f>BH186</f>
        <v>0</v>
      </c>
      <c r="BK186" s="61">
        <f>IF(BJ186=0,0,BJ186/BJ$182*100)</f>
        <v>0</v>
      </c>
      <c r="BL186" s="252"/>
      <c r="BM186" s="8"/>
      <c r="BN186" s="4"/>
      <c r="BO186" s="7"/>
      <c r="BP186" s="4"/>
      <c r="BQ186" s="22"/>
      <c r="BR186" s="282"/>
      <c r="BS186" s="128">
        <f t="shared" si="2277"/>
        <v>0</v>
      </c>
      <c r="BT186" s="128">
        <f t="shared" si="2278"/>
        <v>0</v>
      </c>
      <c r="BU186" s="60"/>
      <c r="BV186" s="61">
        <f>IF(BU186=0,0,BU186/BU$182*100)</f>
        <v>0</v>
      </c>
      <c r="BW186" s="62"/>
      <c r="BX186" s="61">
        <f t="shared" si="2296"/>
        <v>0</v>
      </c>
      <c r="BY186" s="62"/>
      <c r="BZ186" s="61">
        <f t="shared" si="2297"/>
        <v>0</v>
      </c>
      <c r="CA186" s="62"/>
      <c r="CB186" s="61">
        <f t="shared" si="2298"/>
        <v>0</v>
      </c>
      <c r="CC186" s="62"/>
      <c r="CD186" s="61">
        <f t="shared" si="2299"/>
        <v>0</v>
      </c>
      <c r="CE186" s="62"/>
      <c r="CF186" s="61">
        <f t="shared" si="2300"/>
        <v>0</v>
      </c>
      <c r="CG186" s="62"/>
      <c r="CH186" s="61">
        <f t="shared" si="2301"/>
        <v>0</v>
      </c>
      <c r="CI186" s="62"/>
      <c r="CJ186" s="61">
        <f t="shared" si="2302"/>
        <v>0</v>
      </c>
      <c r="CK186" s="62"/>
      <c r="CL186" s="61">
        <f t="shared" si="2303"/>
        <v>0</v>
      </c>
      <c r="CM186" s="62"/>
      <c r="CN186" s="61">
        <f t="shared" si="2304"/>
        <v>0</v>
      </c>
      <c r="CO186" s="62"/>
      <c r="CP186" s="61">
        <f t="shared" si="2305"/>
        <v>0</v>
      </c>
      <c r="CQ186" s="62"/>
      <c r="CR186" s="61">
        <f t="shared" si="2306"/>
        <v>0</v>
      </c>
      <c r="CS186" s="60">
        <f>CQ186</f>
        <v>0</v>
      </c>
      <c r="CT186" s="61">
        <f>IF(CS186=0,0,CS186/CS$182*100)</f>
        <v>0</v>
      </c>
      <c r="CU186" s="252"/>
      <c r="CV186" s="8"/>
      <c r="CW186" s="4"/>
      <c r="CX186" s="7"/>
      <c r="CY186" s="4"/>
      <c r="CZ186" s="22"/>
      <c r="DA186" s="282"/>
      <c r="DB186" s="128">
        <f t="shared" si="2279"/>
        <v>0</v>
      </c>
      <c r="DC186" s="128">
        <f t="shared" si="2280"/>
        <v>0</v>
      </c>
      <c r="DD186" s="60"/>
      <c r="DE186" s="61">
        <f>IF(DD186=0,0,DD186/DD$182*100)</f>
        <v>0</v>
      </c>
      <c r="DF186" s="62"/>
      <c r="DG186" s="61">
        <f t="shared" si="2307"/>
        <v>0</v>
      </c>
      <c r="DH186" s="62"/>
      <c r="DI186" s="61">
        <f t="shared" si="2308"/>
        <v>0</v>
      </c>
      <c r="DJ186" s="62"/>
      <c r="DK186" s="61">
        <f t="shared" si="2309"/>
        <v>0</v>
      </c>
      <c r="DL186" s="62"/>
      <c r="DM186" s="61">
        <f t="shared" si="2310"/>
        <v>0</v>
      </c>
      <c r="DN186" s="62"/>
      <c r="DO186" s="61">
        <f t="shared" si="2311"/>
        <v>0</v>
      </c>
      <c r="DP186" s="62"/>
      <c r="DQ186" s="61">
        <f t="shared" si="2312"/>
        <v>0</v>
      </c>
      <c r="DR186" s="62"/>
      <c r="DS186" s="61">
        <f t="shared" si="2313"/>
        <v>0</v>
      </c>
      <c r="DT186" s="62"/>
      <c r="DU186" s="61">
        <f t="shared" si="2314"/>
        <v>0</v>
      </c>
      <c r="DV186" s="62"/>
      <c r="DW186" s="61">
        <f t="shared" si="2315"/>
        <v>0</v>
      </c>
      <c r="DX186" s="62"/>
      <c r="DY186" s="61">
        <f t="shared" si="2316"/>
        <v>0</v>
      </c>
      <c r="DZ186" s="62"/>
      <c r="EA186" s="61">
        <f t="shared" si="2317"/>
        <v>0</v>
      </c>
      <c r="EB186" s="60">
        <f>DZ186</f>
        <v>0</v>
      </c>
      <c r="EC186" s="61">
        <f>IF(EB186=0,0,EB186/EB$182*100)</f>
        <v>0</v>
      </c>
      <c r="ED186" s="252"/>
      <c r="EE186" s="8"/>
      <c r="EF186" s="4"/>
      <c r="EG186" s="7"/>
      <c r="EH186" s="4"/>
      <c r="EI186" s="22"/>
      <c r="EJ186" s="282"/>
      <c r="EK186" s="128">
        <f t="shared" si="2281"/>
        <v>0</v>
      </c>
      <c r="EL186" s="128">
        <f t="shared" si="2282"/>
        <v>0</v>
      </c>
      <c r="EM186" s="60"/>
      <c r="EN186" s="61">
        <f>IF(EM186=0,0,EM186/EM$182*100)</f>
        <v>0</v>
      </c>
      <c r="EO186" s="62"/>
      <c r="EP186" s="61">
        <f t="shared" si="2318"/>
        <v>0</v>
      </c>
      <c r="EQ186" s="62"/>
      <c r="ER186" s="61">
        <f t="shared" si="2319"/>
        <v>0</v>
      </c>
      <c r="ES186" s="62"/>
      <c r="ET186" s="61">
        <f t="shared" si="2320"/>
        <v>0</v>
      </c>
      <c r="EU186" s="62"/>
      <c r="EV186" s="61">
        <f t="shared" si="2321"/>
        <v>0</v>
      </c>
      <c r="EW186" s="62"/>
      <c r="EX186" s="61">
        <f t="shared" si="2322"/>
        <v>0</v>
      </c>
      <c r="EY186" s="62"/>
      <c r="EZ186" s="61">
        <f t="shared" si="2323"/>
        <v>0</v>
      </c>
      <c r="FA186" s="62"/>
      <c r="FB186" s="61">
        <f t="shared" si="2324"/>
        <v>0</v>
      </c>
      <c r="FC186" s="62"/>
      <c r="FD186" s="61">
        <f t="shared" si="2325"/>
        <v>0</v>
      </c>
      <c r="FE186" s="62"/>
      <c r="FF186" s="61">
        <f t="shared" si="2326"/>
        <v>0</v>
      </c>
      <c r="FG186" s="62"/>
      <c r="FH186" s="61">
        <f t="shared" si="2327"/>
        <v>0</v>
      </c>
      <c r="FI186" s="62"/>
      <c r="FJ186" s="61">
        <f t="shared" si="2328"/>
        <v>0</v>
      </c>
      <c r="FK186" s="60">
        <f>FI186</f>
        <v>0</v>
      </c>
      <c r="FL186" s="61">
        <f>IF(FK186=0,0,FK186/FK$182*100)</f>
        <v>0</v>
      </c>
      <c r="FM186" s="252"/>
      <c r="FN186" s="8"/>
      <c r="FO186" s="4"/>
      <c r="FP186" s="7"/>
      <c r="FQ186" s="4"/>
      <c r="FR186" s="22"/>
      <c r="FS186" s="282"/>
    </row>
    <row r="187" spans="1:175" hidden="1" outlineLevel="1" x14ac:dyDescent="0.2">
      <c r="A187" s="412" t="s">
        <v>494</v>
      </c>
      <c r="B187" s="412" t="s">
        <v>495</v>
      </c>
      <c r="C187" s="413">
        <f>-(C24+C37+C54)/365*12*Stammdaten!$B$20</f>
        <v>0</v>
      </c>
      <c r="D187" s="414">
        <f>IF(C187=0,0,C187/C$182*100)</f>
        <v>0</v>
      </c>
      <c r="E187" s="413">
        <f>-(E24+E37+E54)/365*12*Stammdaten!$B$20</f>
        <v>0</v>
      </c>
      <c r="F187" s="414">
        <f t="shared" si="2283"/>
        <v>0</v>
      </c>
      <c r="G187" s="413">
        <f>-(G24+G37+G54)/365*12*Stammdaten!$B$20</f>
        <v>0</v>
      </c>
      <c r="H187" s="414">
        <f t="shared" si="2283"/>
        <v>0</v>
      </c>
      <c r="I187" s="413">
        <f>-(I24+I37+I54)/365*12*Stammdaten!$B$20</f>
        <v>0</v>
      </c>
      <c r="J187" s="414">
        <f t="shared" si="2283"/>
        <v>0</v>
      </c>
      <c r="K187" s="413">
        <f>-(K24+K37+K54)/365*12*Stammdaten!$B$20</f>
        <v>0</v>
      </c>
      <c r="L187" s="414">
        <f t="shared" si="2283"/>
        <v>0</v>
      </c>
      <c r="M187" s="413">
        <f>-(M24+M37+M54)/365*12*Stammdaten!$B$20</f>
        <v>0</v>
      </c>
      <c r="N187" s="414">
        <f t="shared" si="2283"/>
        <v>0</v>
      </c>
      <c r="O187" s="413">
        <f>-(O24+O37+O54)/365*12*Stammdaten!$B$20</f>
        <v>0</v>
      </c>
      <c r="P187" s="414">
        <f t="shared" si="2283"/>
        <v>0</v>
      </c>
      <c r="Q187" s="413">
        <f>-(Q24+Q37+Q54)/365*12*Stammdaten!$B$20</f>
        <v>0</v>
      </c>
      <c r="R187" s="414">
        <f t="shared" si="2283"/>
        <v>0</v>
      </c>
      <c r="S187" s="413">
        <f>-(S24+S37+S54)/365*12*Stammdaten!$B$20</f>
        <v>0</v>
      </c>
      <c r="T187" s="414">
        <f t="shared" si="2283"/>
        <v>0</v>
      </c>
      <c r="U187" s="413">
        <f>-(U24+U37+U54)/365*12*Stammdaten!$B$20</f>
        <v>0</v>
      </c>
      <c r="V187" s="414">
        <f t="shared" si="2284"/>
        <v>0</v>
      </c>
      <c r="W187" s="413">
        <f>-(W24+W37+W54)/365*12*Stammdaten!$B$20</f>
        <v>0</v>
      </c>
      <c r="X187" s="414">
        <f t="shared" si="2284"/>
        <v>0</v>
      </c>
      <c r="Y187" s="413">
        <f>-(Y24+Y37+Y54)/365*12*Stammdaten!$B$20</f>
        <v>0</v>
      </c>
      <c r="Z187" s="414">
        <f t="shared" si="2284"/>
        <v>0</v>
      </c>
      <c r="AA187" s="415">
        <f>Y187</f>
        <v>0</v>
      </c>
      <c r="AB187" s="414">
        <f>IF(AA187=0,0,AA187/AA$182*100)</f>
        <v>0</v>
      </c>
      <c r="AC187" s="253"/>
      <c r="AD187" s="13"/>
      <c r="AE187" s="14"/>
      <c r="AF187" s="9"/>
      <c r="AG187" s="14"/>
      <c r="AH187" s="22"/>
      <c r="AI187" s="282"/>
      <c r="AJ187" s="412" t="str">
        <f t="shared" si="2275"/>
        <v>accounts payables acc. DPO</v>
      </c>
      <c r="AK187" s="413" t="str">
        <f t="shared" si="2276"/>
        <v>Verbindlichkeiten L+L gem. DPO</v>
      </c>
      <c r="AL187" s="414">
        <f>-(AL24+AL37+AL54)/365*12*Stammdaten!$C$20</f>
        <v>0</v>
      </c>
      <c r="AM187" s="413">
        <f t="shared" ref="AM187" si="2329">IF(AL187=0,0,AL187/AL$182*100)</f>
        <v>0</v>
      </c>
      <c r="AN187" s="414">
        <f>-(AN24+AN37+AN54)/365*12*Stammdaten!$C$20</f>
        <v>0</v>
      </c>
      <c r="AO187" s="413">
        <f t="shared" si="2285"/>
        <v>0</v>
      </c>
      <c r="AP187" s="414">
        <f>-(AP24+AP37+AP54)/365*12*Stammdaten!$C$20</f>
        <v>0</v>
      </c>
      <c r="AQ187" s="413">
        <f t="shared" si="2286"/>
        <v>0</v>
      </c>
      <c r="AR187" s="414">
        <f>-(AR24+AR37+AR54)/365*12*Stammdaten!$C$20</f>
        <v>0</v>
      </c>
      <c r="AS187" s="413">
        <f t="shared" si="2287"/>
        <v>0</v>
      </c>
      <c r="AT187" s="414">
        <f>-(AT24+AT37+AT54)/365*12*Stammdaten!$C$20</f>
        <v>0</v>
      </c>
      <c r="AU187" s="413">
        <f t="shared" si="2288"/>
        <v>0</v>
      </c>
      <c r="AV187" s="414">
        <f>-(AV24+AV37+AV54)/365*12*Stammdaten!$C$20</f>
        <v>0</v>
      </c>
      <c r="AW187" s="413">
        <f t="shared" si="2289"/>
        <v>0</v>
      </c>
      <c r="AX187" s="414">
        <f>-(AX24+AX37+AX54)/365*12*Stammdaten!$C$20</f>
        <v>0</v>
      </c>
      <c r="AY187" s="413">
        <f t="shared" si="2290"/>
        <v>0</v>
      </c>
      <c r="AZ187" s="414">
        <f>-(AZ24+AZ37+AZ54)/365*12*Stammdaten!$C$20</f>
        <v>0</v>
      </c>
      <c r="BA187" s="413">
        <f t="shared" si="2291"/>
        <v>0</v>
      </c>
      <c r="BB187" s="414">
        <f>-(BB24+BB37+BB54)/365*12*Stammdaten!$C$20</f>
        <v>0</v>
      </c>
      <c r="BC187" s="413">
        <f t="shared" si="2292"/>
        <v>0</v>
      </c>
      <c r="BD187" s="414">
        <f>-(BD24+BD37+BD54)/365*12*Stammdaten!$C$20</f>
        <v>0</v>
      </c>
      <c r="BE187" s="413">
        <f t="shared" si="2293"/>
        <v>0</v>
      </c>
      <c r="BF187" s="414">
        <f>-(BF24+BF37+BF54)/365*12*Stammdaten!$C$20</f>
        <v>0</v>
      </c>
      <c r="BG187" s="413">
        <f t="shared" si="2294"/>
        <v>0</v>
      </c>
      <c r="BH187" s="414">
        <f>-(BH24+BH37+BH54)/365*12*Stammdaten!$C$20</f>
        <v>0</v>
      </c>
      <c r="BI187" s="415">
        <f t="shared" si="2295"/>
        <v>0</v>
      </c>
      <c r="BJ187" s="414">
        <f>BH187</f>
        <v>0</v>
      </c>
      <c r="BK187" s="61">
        <f>IF(BJ187=0,0,BJ187/BJ$182*100)</f>
        <v>0</v>
      </c>
      <c r="BL187" s="253"/>
      <c r="BM187" s="13"/>
      <c r="BN187" s="14"/>
      <c r="BO187" s="9"/>
      <c r="BP187" s="14"/>
      <c r="BQ187" s="22"/>
      <c r="BR187" s="282"/>
      <c r="BS187" s="412" t="str">
        <f t="shared" si="2277"/>
        <v>accounts payables acc. DPO</v>
      </c>
      <c r="BT187" s="413" t="str">
        <f t="shared" si="2278"/>
        <v>Verbindlichkeiten L+L gem. DPO</v>
      </c>
      <c r="BU187" s="414">
        <f>-(BU24+BU37+BU54)/365*12*Stammdaten!$D$20</f>
        <v>0</v>
      </c>
      <c r="BV187" s="413">
        <f>IF(BU187=0,0,BU187/BU$182*100)</f>
        <v>0</v>
      </c>
      <c r="BW187" s="414">
        <f>-(BW24+BW37+BW54)/365*12*Stammdaten!$D$20</f>
        <v>0</v>
      </c>
      <c r="BX187" s="413">
        <f t="shared" si="2296"/>
        <v>0</v>
      </c>
      <c r="BY187" s="414">
        <f>-(BY24+BY37+BY54)/365*12*Stammdaten!$D$20</f>
        <v>0</v>
      </c>
      <c r="BZ187" s="413">
        <f t="shared" si="2297"/>
        <v>0</v>
      </c>
      <c r="CA187" s="414">
        <f>-(CA24+CA37+CA54)/365*12*Stammdaten!$D$20</f>
        <v>0</v>
      </c>
      <c r="CB187" s="413">
        <f t="shared" si="2298"/>
        <v>0</v>
      </c>
      <c r="CC187" s="414">
        <f>-(CC24+CC37+CC54)/365*12*Stammdaten!$D$20</f>
        <v>0</v>
      </c>
      <c r="CD187" s="413">
        <f t="shared" si="2299"/>
        <v>0</v>
      </c>
      <c r="CE187" s="414">
        <f>-(CE24+CE37+CE54)/365*12*Stammdaten!$D$20</f>
        <v>0</v>
      </c>
      <c r="CF187" s="413">
        <f t="shared" si="2300"/>
        <v>0</v>
      </c>
      <c r="CG187" s="414">
        <f>-(CG24+CG37+CG54)/365*12*Stammdaten!$D$20</f>
        <v>0</v>
      </c>
      <c r="CH187" s="413">
        <f t="shared" si="2301"/>
        <v>0</v>
      </c>
      <c r="CI187" s="414">
        <f>-(CI24+CI37+CI54)/365*12*Stammdaten!$D$20</f>
        <v>0</v>
      </c>
      <c r="CJ187" s="413">
        <f t="shared" si="2302"/>
        <v>0</v>
      </c>
      <c r="CK187" s="414">
        <f>-(CK24+CK37+CK54)/365*12*Stammdaten!$D$20</f>
        <v>0</v>
      </c>
      <c r="CL187" s="413">
        <f t="shared" si="2303"/>
        <v>0</v>
      </c>
      <c r="CM187" s="414">
        <f>-(CM24+CM37+CM54)/365*12*Stammdaten!$D$20</f>
        <v>0</v>
      </c>
      <c r="CN187" s="413">
        <f t="shared" si="2304"/>
        <v>0</v>
      </c>
      <c r="CO187" s="414">
        <f>-(CO24+CO37+CO54)/365*12*Stammdaten!$D$20</f>
        <v>0</v>
      </c>
      <c r="CP187" s="413">
        <f t="shared" si="2305"/>
        <v>0</v>
      </c>
      <c r="CQ187" s="414">
        <f>-(CQ24+CQ37+CQ54)/365*12*Stammdaten!$D$20</f>
        <v>0</v>
      </c>
      <c r="CR187" s="415">
        <f t="shared" si="2306"/>
        <v>0</v>
      </c>
      <c r="CS187" s="414">
        <f>CQ187</f>
        <v>0</v>
      </c>
      <c r="CT187" s="61">
        <f>IF(CS187=0,0,CS187/CS$182*100)</f>
        <v>0</v>
      </c>
      <c r="CU187" s="253"/>
      <c r="CV187" s="13"/>
      <c r="CW187" s="14"/>
      <c r="CX187" s="9"/>
      <c r="CY187" s="14"/>
      <c r="CZ187" s="22"/>
      <c r="DA187" s="282"/>
      <c r="DB187" s="412" t="str">
        <f t="shared" si="2279"/>
        <v>accounts payables acc. DPO</v>
      </c>
      <c r="DC187" s="413" t="str">
        <f t="shared" si="2280"/>
        <v>Verbindlichkeiten L+L gem. DPO</v>
      </c>
      <c r="DD187" s="414">
        <f>-(DD24+DD37+DD54)/365*12*Stammdaten!$E$20</f>
        <v>0</v>
      </c>
      <c r="DE187" s="413">
        <f>IF(DD187=0,0,DD187/DD$182*100)</f>
        <v>0</v>
      </c>
      <c r="DF187" s="414">
        <f>-(DF24+DF37+DF54)/365*12*Stammdaten!$E$20</f>
        <v>0</v>
      </c>
      <c r="DG187" s="413">
        <f t="shared" si="2307"/>
        <v>0</v>
      </c>
      <c r="DH187" s="414">
        <f>-(DH24+DH37+DH54)/365*12*Stammdaten!$E$20</f>
        <v>0</v>
      </c>
      <c r="DI187" s="413">
        <f t="shared" si="2308"/>
        <v>0</v>
      </c>
      <c r="DJ187" s="414">
        <f>-(DJ24+DJ37+DJ54)/365*12*Stammdaten!$E$20</f>
        <v>0</v>
      </c>
      <c r="DK187" s="413">
        <f t="shared" si="2309"/>
        <v>0</v>
      </c>
      <c r="DL187" s="414">
        <f>-(DL24+DL37+DL54)/365*12*Stammdaten!$E$20</f>
        <v>0</v>
      </c>
      <c r="DM187" s="413">
        <f t="shared" si="2310"/>
        <v>0</v>
      </c>
      <c r="DN187" s="414">
        <f>-(DN24+DN37+DN54)/365*12*Stammdaten!$E$20</f>
        <v>0</v>
      </c>
      <c r="DO187" s="413">
        <f t="shared" si="2311"/>
        <v>0</v>
      </c>
      <c r="DP187" s="414">
        <f>-(DP24+DP37+DP54)/365*12*Stammdaten!$E$20</f>
        <v>0</v>
      </c>
      <c r="DQ187" s="413">
        <f t="shared" si="2312"/>
        <v>0</v>
      </c>
      <c r="DR187" s="414">
        <f>-(DR24+DR37+DR54)/365*12*Stammdaten!$E$20</f>
        <v>0</v>
      </c>
      <c r="DS187" s="413">
        <f t="shared" si="2313"/>
        <v>0</v>
      </c>
      <c r="DT187" s="414">
        <f>-(DT24+DT37+DT54)/365*12*Stammdaten!$E$20</f>
        <v>0</v>
      </c>
      <c r="DU187" s="413">
        <f t="shared" si="2314"/>
        <v>0</v>
      </c>
      <c r="DV187" s="414">
        <f>-(DV24+DV37+DV54)/365*12*Stammdaten!$E$20</f>
        <v>0</v>
      </c>
      <c r="DW187" s="413">
        <f t="shared" si="2315"/>
        <v>0</v>
      </c>
      <c r="DX187" s="414">
        <f>-(DX24+DX37+DX54)/365*12*Stammdaten!$E$20</f>
        <v>0</v>
      </c>
      <c r="DY187" s="413">
        <f t="shared" si="2316"/>
        <v>0</v>
      </c>
      <c r="DZ187" s="414">
        <f>-(DZ24+DZ37+DZ54)/365*12*Stammdaten!$E$20</f>
        <v>0</v>
      </c>
      <c r="EA187" s="415">
        <f t="shared" si="2317"/>
        <v>0</v>
      </c>
      <c r="EB187" s="414">
        <f>DZ187</f>
        <v>0</v>
      </c>
      <c r="EC187" s="61">
        <f>IF(EB187=0,0,EB187/EB$182*100)</f>
        <v>0</v>
      </c>
      <c r="ED187" s="253"/>
      <c r="EE187" s="13"/>
      <c r="EF187" s="14"/>
      <c r="EG187" s="9"/>
      <c r="EH187" s="14"/>
      <c r="EI187" s="22"/>
      <c r="EJ187" s="282"/>
      <c r="EK187" s="412" t="str">
        <f t="shared" si="2281"/>
        <v>accounts payables acc. DPO</v>
      </c>
      <c r="EL187" s="413" t="str">
        <f t="shared" si="2282"/>
        <v>Verbindlichkeiten L+L gem. DPO</v>
      </c>
      <c r="EM187" s="414">
        <f>-(EM24+EM37+EM54)/365*12*Stammdaten!$F$20</f>
        <v>0</v>
      </c>
      <c r="EN187" s="413">
        <f>IF(EM187=0,0,EM187/EM$182*100)</f>
        <v>0</v>
      </c>
      <c r="EO187" s="414">
        <f>-(EO24+EO37+EO54)/365*12*Stammdaten!$F$20</f>
        <v>0</v>
      </c>
      <c r="EP187" s="413">
        <f t="shared" si="2318"/>
        <v>0</v>
      </c>
      <c r="EQ187" s="414">
        <f>-(EQ24+EQ37+EQ54)/365*12*Stammdaten!$F$20</f>
        <v>0</v>
      </c>
      <c r="ER187" s="413">
        <f t="shared" si="2319"/>
        <v>0</v>
      </c>
      <c r="ES187" s="414">
        <f>-(ES24+ES37+ES54)/365*12*Stammdaten!$F$20</f>
        <v>0</v>
      </c>
      <c r="ET187" s="413">
        <f t="shared" si="2320"/>
        <v>0</v>
      </c>
      <c r="EU187" s="414">
        <f>-(EU24+EU37+EU54)/365*12*Stammdaten!$F$20</f>
        <v>0</v>
      </c>
      <c r="EV187" s="413">
        <f t="shared" si="2321"/>
        <v>0</v>
      </c>
      <c r="EW187" s="414">
        <f>-(EW24+EW37+EW54)/365*12*Stammdaten!$F$20</f>
        <v>0</v>
      </c>
      <c r="EX187" s="413">
        <f t="shared" si="2322"/>
        <v>0</v>
      </c>
      <c r="EY187" s="414">
        <f>-(EY24+EY37+EY54)/365*12*Stammdaten!$F$20</f>
        <v>0</v>
      </c>
      <c r="EZ187" s="413">
        <f t="shared" si="2323"/>
        <v>0</v>
      </c>
      <c r="FA187" s="414">
        <f>-(FA24+FA37+FA54)/365*12*Stammdaten!$F$20</f>
        <v>0</v>
      </c>
      <c r="FB187" s="413">
        <f t="shared" si="2324"/>
        <v>0</v>
      </c>
      <c r="FC187" s="414">
        <f>-(FC24+FC37+FC54)/365*12*Stammdaten!$F$20</f>
        <v>0</v>
      </c>
      <c r="FD187" s="413">
        <f t="shared" si="2325"/>
        <v>0</v>
      </c>
      <c r="FE187" s="414">
        <f>-(FE24+FE37+FE54)/365*12*Stammdaten!$F$20</f>
        <v>0</v>
      </c>
      <c r="FF187" s="413">
        <f t="shared" si="2326"/>
        <v>0</v>
      </c>
      <c r="FG187" s="414">
        <f>-(FG24+FG37+FG54)/365*12*Stammdaten!$F$20</f>
        <v>0</v>
      </c>
      <c r="FH187" s="413">
        <f t="shared" si="2327"/>
        <v>0</v>
      </c>
      <c r="FI187" s="414">
        <f>-(FI24+FI37+FI54)/365*12*Stammdaten!$F$20</f>
        <v>0</v>
      </c>
      <c r="FJ187" s="415">
        <f t="shared" si="2328"/>
        <v>0</v>
      </c>
      <c r="FK187" s="414">
        <f>FI187</f>
        <v>0</v>
      </c>
      <c r="FL187" s="61">
        <f>IF(FK187=0,0,FK187/FK$182*100)</f>
        <v>0</v>
      </c>
      <c r="FM187" s="253"/>
      <c r="FN187" s="13"/>
      <c r="FO187" s="14"/>
      <c r="FP187" s="9"/>
      <c r="FQ187" s="14"/>
      <c r="FR187" s="22"/>
      <c r="FS187" s="282"/>
    </row>
    <row r="188" spans="1:175" ht="4.5" customHeight="1" x14ac:dyDescent="0.2">
      <c r="A188" s="49"/>
      <c r="B188" s="49"/>
      <c r="C188" s="62"/>
      <c r="D188" s="61"/>
      <c r="E188" s="62"/>
      <c r="F188" s="61"/>
      <c r="G188" s="62"/>
      <c r="H188" s="61"/>
      <c r="I188" s="62"/>
      <c r="J188" s="61"/>
      <c r="K188" s="62"/>
      <c r="L188" s="61"/>
      <c r="M188" s="62"/>
      <c r="N188" s="61"/>
      <c r="O188" s="62"/>
      <c r="P188" s="61"/>
      <c r="Q188" s="62"/>
      <c r="R188" s="61"/>
      <c r="S188" s="62"/>
      <c r="T188" s="61"/>
      <c r="U188" s="62"/>
      <c r="V188" s="61"/>
      <c r="W188" s="62"/>
      <c r="X188" s="61"/>
      <c r="Y188" s="62"/>
      <c r="Z188" s="61"/>
      <c r="AA188" s="62"/>
      <c r="AB188" s="61"/>
      <c r="AC188" s="252"/>
      <c r="AD188" s="8"/>
      <c r="AE188" s="4"/>
      <c r="AF188" s="7"/>
      <c r="AG188" s="4"/>
      <c r="AH188" s="22"/>
      <c r="AI188" s="282"/>
      <c r="AJ188" s="49"/>
      <c r="AK188" s="49"/>
      <c r="AL188" s="62"/>
      <c r="AM188" s="61"/>
      <c r="AN188" s="62"/>
      <c r="AO188" s="61"/>
      <c r="AP188" s="62"/>
      <c r="AQ188" s="61"/>
      <c r="AR188" s="62"/>
      <c r="AS188" s="61"/>
      <c r="AT188" s="62"/>
      <c r="AU188" s="61"/>
      <c r="AV188" s="62"/>
      <c r="AW188" s="61"/>
      <c r="AX188" s="62"/>
      <c r="AY188" s="61"/>
      <c r="AZ188" s="62"/>
      <c r="BA188" s="61"/>
      <c r="BB188" s="62"/>
      <c r="BC188" s="61"/>
      <c r="BD188" s="62"/>
      <c r="BE188" s="61"/>
      <c r="BF188" s="62"/>
      <c r="BG188" s="61"/>
      <c r="BH188" s="62"/>
      <c r="BI188" s="61"/>
      <c r="BJ188" s="62"/>
      <c r="BK188" s="61"/>
      <c r="BL188" s="252"/>
      <c r="BM188" s="8"/>
      <c r="BN188" s="4"/>
      <c r="BO188" s="7"/>
      <c r="BP188" s="4"/>
      <c r="BQ188" s="22"/>
      <c r="BR188" s="282"/>
      <c r="BS188" s="49"/>
      <c r="BT188" s="49"/>
      <c r="BU188" s="62"/>
      <c r="BV188" s="61"/>
      <c r="BW188" s="62"/>
      <c r="BX188" s="61"/>
      <c r="BY188" s="62"/>
      <c r="BZ188" s="61"/>
      <c r="CA188" s="62"/>
      <c r="CB188" s="61"/>
      <c r="CC188" s="62"/>
      <c r="CD188" s="61"/>
      <c r="CE188" s="62"/>
      <c r="CF188" s="61"/>
      <c r="CG188" s="62"/>
      <c r="CH188" s="61"/>
      <c r="CI188" s="62"/>
      <c r="CJ188" s="61"/>
      <c r="CK188" s="62"/>
      <c r="CL188" s="61"/>
      <c r="CM188" s="62"/>
      <c r="CN188" s="61"/>
      <c r="CO188" s="62"/>
      <c r="CP188" s="61"/>
      <c r="CQ188" s="62"/>
      <c r="CR188" s="61"/>
      <c r="CS188" s="62"/>
      <c r="CT188" s="61"/>
      <c r="CU188" s="252"/>
      <c r="CV188" s="8"/>
      <c r="CW188" s="4"/>
      <c r="CX188" s="7"/>
      <c r="CY188" s="4"/>
      <c r="CZ188" s="22"/>
      <c r="DA188" s="282"/>
      <c r="DB188" s="49"/>
      <c r="DC188" s="49"/>
      <c r="DD188" s="62"/>
      <c r="DE188" s="61"/>
      <c r="DF188" s="62"/>
      <c r="DG188" s="61"/>
      <c r="DH188" s="62"/>
      <c r="DI188" s="61"/>
      <c r="DJ188" s="62"/>
      <c r="DK188" s="61"/>
      <c r="DL188" s="62"/>
      <c r="DM188" s="61"/>
      <c r="DN188" s="62"/>
      <c r="DO188" s="61"/>
      <c r="DP188" s="62"/>
      <c r="DQ188" s="61"/>
      <c r="DR188" s="62"/>
      <c r="DS188" s="61"/>
      <c r="DT188" s="62"/>
      <c r="DU188" s="61"/>
      <c r="DV188" s="62"/>
      <c r="DW188" s="61"/>
      <c r="DX188" s="62"/>
      <c r="DY188" s="61"/>
      <c r="DZ188" s="62"/>
      <c r="EA188" s="61"/>
      <c r="EB188" s="62"/>
      <c r="EC188" s="61"/>
      <c r="ED188" s="252"/>
      <c r="EE188" s="8"/>
      <c r="EF188" s="4"/>
      <c r="EG188" s="7"/>
      <c r="EH188" s="4"/>
      <c r="EI188" s="22"/>
      <c r="EJ188" s="282"/>
      <c r="EK188" s="49"/>
      <c r="EL188" s="49"/>
      <c r="EM188" s="62"/>
      <c r="EN188" s="61"/>
      <c r="EO188" s="62"/>
      <c r="EP188" s="61"/>
      <c r="EQ188" s="62"/>
      <c r="ER188" s="61"/>
      <c r="ES188" s="62"/>
      <c r="ET188" s="61"/>
      <c r="EU188" s="62"/>
      <c r="EV188" s="61"/>
      <c r="EW188" s="62"/>
      <c r="EX188" s="61"/>
      <c r="EY188" s="62"/>
      <c r="EZ188" s="61"/>
      <c r="FA188" s="62"/>
      <c r="FB188" s="61"/>
      <c r="FC188" s="62"/>
      <c r="FD188" s="61"/>
      <c r="FE188" s="62"/>
      <c r="FF188" s="61"/>
      <c r="FG188" s="62"/>
      <c r="FH188" s="61"/>
      <c r="FI188" s="62"/>
      <c r="FJ188" s="61"/>
      <c r="FK188" s="62"/>
      <c r="FL188" s="61"/>
      <c r="FM188" s="252"/>
      <c r="FN188" s="8"/>
      <c r="FO188" s="4"/>
      <c r="FP188" s="7"/>
      <c r="FQ188" s="4"/>
      <c r="FR188" s="22"/>
      <c r="FS188" s="282"/>
    </row>
    <row r="189" spans="1:175" s="28" customFormat="1" collapsed="1" x14ac:dyDescent="0.2">
      <c r="A189" s="50" t="s">
        <v>25</v>
      </c>
      <c r="B189" s="50" t="s">
        <v>323</v>
      </c>
      <c r="C189" s="51">
        <f>SUM(C190:C194)</f>
        <v>0</v>
      </c>
      <c r="D189" s="52">
        <f>IF(C189=0,0,C189/C$203*100)</f>
        <v>0</v>
      </c>
      <c r="E189" s="51">
        <f>SUM(E190:E194)</f>
        <v>0</v>
      </c>
      <c r="F189" s="52">
        <f>IF(E189=0,0,E189/E$203*100)</f>
        <v>0</v>
      </c>
      <c r="G189" s="51">
        <f>SUM(G190:G194)</f>
        <v>0</v>
      </c>
      <c r="H189" s="52">
        <f>IF(G189=0,0,G189/G$203*100)</f>
        <v>0</v>
      </c>
      <c r="I189" s="51">
        <f>SUM(I190:I194)</f>
        <v>0</v>
      </c>
      <c r="J189" s="52">
        <f>IF(I189=0,0,I189/I$203*100)</f>
        <v>0</v>
      </c>
      <c r="K189" s="51">
        <f>SUM(K190:K194)</f>
        <v>0</v>
      </c>
      <c r="L189" s="52">
        <f>IF(K189=0,0,K189/K$203*100)</f>
        <v>0</v>
      </c>
      <c r="M189" s="51">
        <f>SUM(M190:M194)</f>
        <v>0</v>
      </c>
      <c r="N189" s="52">
        <f>IF(M189=0,0,M189/M$203*100)</f>
        <v>0</v>
      </c>
      <c r="O189" s="51">
        <f>SUM(O190:O194)</f>
        <v>0</v>
      </c>
      <c r="P189" s="52">
        <f>IF(O189=0,0,O189/O$203*100)</f>
        <v>0</v>
      </c>
      <c r="Q189" s="51">
        <f>SUM(Q190:Q194)</f>
        <v>0</v>
      </c>
      <c r="R189" s="52">
        <f>IF(Q189=0,0,Q189/Q$203*100)</f>
        <v>0</v>
      </c>
      <c r="S189" s="51">
        <f>SUM(S190:S194)</f>
        <v>0</v>
      </c>
      <c r="T189" s="52">
        <f>IF(S189=0,0,S189/S$203*100)</f>
        <v>0</v>
      </c>
      <c r="U189" s="51">
        <f>SUM(U190:U194)</f>
        <v>0</v>
      </c>
      <c r="V189" s="52">
        <f>IF(U189=0,0,U189/U$203*100)</f>
        <v>0</v>
      </c>
      <c r="W189" s="51">
        <f>SUM(W190:W194)</f>
        <v>0</v>
      </c>
      <c r="X189" s="52">
        <f>IF(W189=0,0,W189/W$203*100)</f>
        <v>0</v>
      </c>
      <c r="Y189" s="51">
        <f>SUM(Y190:Y194)</f>
        <v>0</v>
      </c>
      <c r="Z189" s="52">
        <f>IF(Y189=0,0,Y189/Y$203*100)</f>
        <v>0</v>
      </c>
      <c r="AA189" s="51">
        <f t="shared" ref="AA189" si="2330">Y189</f>
        <v>0</v>
      </c>
      <c r="AB189" s="52">
        <f>IF(AA189=0,0,AA189/AA$203*100)</f>
        <v>0</v>
      </c>
      <c r="AC189" s="252"/>
      <c r="AD189" s="8"/>
      <c r="AE189" s="4"/>
      <c r="AF189" s="7"/>
      <c r="AG189" s="4"/>
      <c r="AH189" s="22"/>
      <c r="AI189" s="282"/>
      <c r="AJ189" s="50" t="s">
        <v>25</v>
      </c>
      <c r="AK189" s="50" t="s">
        <v>323</v>
      </c>
      <c r="AL189" s="51">
        <f>SUM(AL190:AL194)</f>
        <v>0</v>
      </c>
      <c r="AM189" s="52">
        <f>IF(AL189=0,0,AL189/AL$203*100)</f>
        <v>0</v>
      </c>
      <c r="AN189" s="51">
        <f>SUM(AN190:AN194)</f>
        <v>0</v>
      </c>
      <c r="AO189" s="52">
        <f>IF(AN189=0,0,AN189/AN$203*100)</f>
        <v>0</v>
      </c>
      <c r="AP189" s="51">
        <f>SUM(AP190:AP194)</f>
        <v>0</v>
      </c>
      <c r="AQ189" s="52">
        <f>IF(AP189=0,0,AP189/AP$203*100)</f>
        <v>0</v>
      </c>
      <c r="AR189" s="51">
        <f>SUM(AR190:AR194)</f>
        <v>0</v>
      </c>
      <c r="AS189" s="52">
        <f>IF(AR189=0,0,AR189/AR$203*100)</f>
        <v>0</v>
      </c>
      <c r="AT189" s="51">
        <f>SUM(AT190:AT194)</f>
        <v>0</v>
      </c>
      <c r="AU189" s="52">
        <f>IF(AT189=0,0,AT189/AT$203*100)</f>
        <v>0</v>
      </c>
      <c r="AV189" s="51">
        <f>SUM(AV190:AV194)</f>
        <v>0</v>
      </c>
      <c r="AW189" s="52">
        <f>IF(AV189=0,0,AV189/AV$203*100)</f>
        <v>0</v>
      </c>
      <c r="AX189" s="51">
        <f>SUM(AX190:AX194)</f>
        <v>0</v>
      </c>
      <c r="AY189" s="52">
        <f>IF(AX189=0,0,AX189/AX$203*100)</f>
        <v>0</v>
      </c>
      <c r="AZ189" s="51">
        <f>SUM(AZ190:AZ194)</f>
        <v>0</v>
      </c>
      <c r="BA189" s="52">
        <f>IF(AZ189=0,0,AZ189/AZ$203*100)</f>
        <v>0</v>
      </c>
      <c r="BB189" s="51">
        <f>SUM(BB190:BB194)</f>
        <v>0</v>
      </c>
      <c r="BC189" s="52">
        <f>IF(BB189=0,0,BB189/BB$203*100)</f>
        <v>0</v>
      </c>
      <c r="BD189" s="51">
        <f>SUM(BD190:BD194)</f>
        <v>0</v>
      </c>
      <c r="BE189" s="52">
        <f>IF(BD189=0,0,BD189/BD$203*100)</f>
        <v>0</v>
      </c>
      <c r="BF189" s="51">
        <f>SUM(BF190:BF194)</f>
        <v>0</v>
      </c>
      <c r="BG189" s="52">
        <f>IF(BF189=0,0,BF189/BF$203*100)</f>
        <v>0</v>
      </c>
      <c r="BH189" s="51">
        <f>SUM(BH190:BH194)</f>
        <v>0</v>
      </c>
      <c r="BI189" s="52">
        <f>IF(BH189=0,0,BH189/BH$203*100)</f>
        <v>0</v>
      </c>
      <c r="BJ189" s="51">
        <f t="shared" ref="BJ189" si="2331">BH189</f>
        <v>0</v>
      </c>
      <c r="BK189" s="52">
        <f>IF(BJ189=0,0,BJ189/BJ$203*100)</f>
        <v>0</v>
      </c>
      <c r="BL189" s="252"/>
      <c r="BM189" s="8"/>
      <c r="BN189" s="4"/>
      <c r="BO189" s="7"/>
      <c r="BP189" s="4"/>
      <c r="BQ189" s="22"/>
      <c r="BR189" s="282"/>
      <c r="BS189" s="50" t="s">
        <v>25</v>
      </c>
      <c r="BT189" s="50" t="s">
        <v>323</v>
      </c>
      <c r="BU189" s="51">
        <f>SUM(BU190:BU194)</f>
        <v>0</v>
      </c>
      <c r="BV189" s="52">
        <f>IF(BU189=0,0,BU189/BU$203*100)</f>
        <v>0</v>
      </c>
      <c r="BW189" s="51">
        <f>SUM(BW190:BW194)</f>
        <v>0</v>
      </c>
      <c r="BX189" s="52">
        <f>IF(BW189=0,0,BW189/BW$203*100)</f>
        <v>0</v>
      </c>
      <c r="BY189" s="51">
        <f>SUM(BY190:BY194)</f>
        <v>0</v>
      </c>
      <c r="BZ189" s="52">
        <f>IF(BY189=0,0,BY189/BY$203*100)</f>
        <v>0</v>
      </c>
      <c r="CA189" s="51">
        <f>SUM(CA190:CA194)</f>
        <v>0</v>
      </c>
      <c r="CB189" s="52">
        <f>IF(CA189=0,0,CA189/CA$203*100)</f>
        <v>0</v>
      </c>
      <c r="CC189" s="51">
        <f>SUM(CC190:CC194)</f>
        <v>0</v>
      </c>
      <c r="CD189" s="52">
        <f>IF(CC189=0,0,CC189/CC$203*100)</f>
        <v>0</v>
      </c>
      <c r="CE189" s="51">
        <f>SUM(CE190:CE194)</f>
        <v>0</v>
      </c>
      <c r="CF189" s="52">
        <f>IF(CE189=0,0,CE189/CE$203*100)</f>
        <v>0</v>
      </c>
      <c r="CG189" s="51">
        <f>SUM(CG190:CG194)</f>
        <v>0</v>
      </c>
      <c r="CH189" s="52">
        <f>IF(CG189=0,0,CG189/CG$203*100)</f>
        <v>0</v>
      </c>
      <c r="CI189" s="51">
        <f>SUM(CI190:CI194)</f>
        <v>0</v>
      </c>
      <c r="CJ189" s="52">
        <f>IF(CI189=0,0,CI189/CI$203*100)</f>
        <v>0</v>
      </c>
      <c r="CK189" s="51">
        <f>SUM(CK190:CK194)</f>
        <v>0</v>
      </c>
      <c r="CL189" s="52">
        <f>IF(CK189=0,0,CK189/CK$203*100)</f>
        <v>0</v>
      </c>
      <c r="CM189" s="51">
        <f>SUM(CM190:CM194)</f>
        <v>0</v>
      </c>
      <c r="CN189" s="52">
        <f>IF(CM189=0,0,CM189/CM$203*100)</f>
        <v>0</v>
      </c>
      <c r="CO189" s="51">
        <f>SUM(CO190:CO194)</f>
        <v>0</v>
      </c>
      <c r="CP189" s="52">
        <f>IF(CO189=0,0,CO189/CO$203*100)</f>
        <v>0</v>
      </c>
      <c r="CQ189" s="51">
        <f>SUM(CQ190:CQ194)</f>
        <v>0</v>
      </c>
      <c r="CR189" s="52">
        <f>IF(CQ189=0,0,CQ189/CQ$203*100)</f>
        <v>0</v>
      </c>
      <c r="CS189" s="51">
        <f t="shared" ref="CS189" si="2332">CQ189</f>
        <v>0</v>
      </c>
      <c r="CT189" s="52">
        <f>IF(CS189=0,0,CS189/CS$203*100)</f>
        <v>0</v>
      </c>
      <c r="CU189" s="252"/>
      <c r="CV189" s="8"/>
      <c r="CW189" s="4"/>
      <c r="CX189" s="7"/>
      <c r="CY189" s="4"/>
      <c r="CZ189" s="22"/>
      <c r="DA189" s="282"/>
      <c r="DB189" s="50" t="s">
        <v>25</v>
      </c>
      <c r="DC189" s="50" t="s">
        <v>323</v>
      </c>
      <c r="DD189" s="51">
        <f>SUM(DD190:DD194)</f>
        <v>0</v>
      </c>
      <c r="DE189" s="52">
        <f>IF(DD189=0,0,DD189/DD$203*100)</f>
        <v>0</v>
      </c>
      <c r="DF189" s="51">
        <f>SUM(DF190:DF194)</f>
        <v>0</v>
      </c>
      <c r="DG189" s="52">
        <f>IF(DF189=0,0,DF189/DF$203*100)</f>
        <v>0</v>
      </c>
      <c r="DH189" s="51">
        <f>SUM(DH190:DH194)</f>
        <v>0</v>
      </c>
      <c r="DI189" s="52">
        <f>IF(DH189=0,0,DH189/DH$203*100)</f>
        <v>0</v>
      </c>
      <c r="DJ189" s="51">
        <f>SUM(DJ190:DJ194)</f>
        <v>0</v>
      </c>
      <c r="DK189" s="52">
        <f>IF(DJ189=0,0,DJ189/DJ$203*100)</f>
        <v>0</v>
      </c>
      <c r="DL189" s="51">
        <f>SUM(DL190:DL194)</f>
        <v>0</v>
      </c>
      <c r="DM189" s="52">
        <f>IF(DL189=0,0,DL189/DL$203*100)</f>
        <v>0</v>
      </c>
      <c r="DN189" s="51">
        <f>SUM(DN190:DN194)</f>
        <v>0</v>
      </c>
      <c r="DO189" s="52">
        <f>IF(DN189=0,0,DN189/DN$203*100)</f>
        <v>0</v>
      </c>
      <c r="DP189" s="51">
        <f>SUM(DP190:DP194)</f>
        <v>0</v>
      </c>
      <c r="DQ189" s="52">
        <f>IF(DP189=0,0,DP189/DP$203*100)</f>
        <v>0</v>
      </c>
      <c r="DR189" s="51">
        <f>SUM(DR190:DR194)</f>
        <v>0</v>
      </c>
      <c r="DS189" s="52">
        <f>IF(DR189=0,0,DR189/DR$203*100)</f>
        <v>0</v>
      </c>
      <c r="DT189" s="51">
        <f>SUM(DT190:DT194)</f>
        <v>0</v>
      </c>
      <c r="DU189" s="52">
        <f>IF(DT189=0,0,DT189/DT$203*100)</f>
        <v>0</v>
      </c>
      <c r="DV189" s="51">
        <f>SUM(DV190:DV194)</f>
        <v>0</v>
      </c>
      <c r="DW189" s="52">
        <f>IF(DV189=0,0,DV189/DV$203*100)</f>
        <v>0</v>
      </c>
      <c r="DX189" s="51">
        <f>SUM(DX190:DX194)</f>
        <v>0</v>
      </c>
      <c r="DY189" s="52">
        <f>IF(DX189=0,0,DX189/DX$203*100)</f>
        <v>0</v>
      </c>
      <c r="DZ189" s="51">
        <f>SUM(DZ190:DZ194)</f>
        <v>0</v>
      </c>
      <c r="EA189" s="52">
        <f>IF(DZ189=0,0,DZ189/DZ$203*100)</f>
        <v>0</v>
      </c>
      <c r="EB189" s="51">
        <f t="shared" ref="EB189" si="2333">DZ189</f>
        <v>0</v>
      </c>
      <c r="EC189" s="52">
        <f>IF(EB189=0,0,EB189/EB$203*100)</f>
        <v>0</v>
      </c>
      <c r="ED189" s="252"/>
      <c r="EE189" s="8"/>
      <c r="EF189" s="4"/>
      <c r="EG189" s="7"/>
      <c r="EH189" s="4"/>
      <c r="EI189" s="22"/>
      <c r="EJ189" s="282"/>
      <c r="EK189" s="50" t="s">
        <v>25</v>
      </c>
      <c r="EL189" s="50" t="s">
        <v>323</v>
      </c>
      <c r="EM189" s="51">
        <f>SUM(EM190:EM194)</f>
        <v>0</v>
      </c>
      <c r="EN189" s="52">
        <f>IF(EM189=0,0,EM189/EM$203*100)</f>
        <v>0</v>
      </c>
      <c r="EO189" s="51">
        <f>SUM(EO190:EO194)</f>
        <v>0</v>
      </c>
      <c r="EP189" s="52">
        <f>IF(EO189=0,0,EO189/EO$203*100)</f>
        <v>0</v>
      </c>
      <c r="EQ189" s="51">
        <f>SUM(EQ190:EQ194)</f>
        <v>0</v>
      </c>
      <c r="ER189" s="52">
        <f>IF(EQ189=0,0,EQ189/EQ$203*100)</f>
        <v>0</v>
      </c>
      <c r="ES189" s="51">
        <f>SUM(ES190:ES194)</f>
        <v>0</v>
      </c>
      <c r="ET189" s="52">
        <f>IF(ES189=0,0,ES189/ES$203*100)</f>
        <v>0</v>
      </c>
      <c r="EU189" s="51">
        <f>SUM(EU190:EU194)</f>
        <v>0</v>
      </c>
      <c r="EV189" s="52">
        <f>IF(EU189=0,0,EU189/EU$203*100)</f>
        <v>0</v>
      </c>
      <c r="EW189" s="51">
        <f>SUM(EW190:EW194)</f>
        <v>0</v>
      </c>
      <c r="EX189" s="52">
        <f>IF(EW189=0,0,EW189/EW$203*100)</f>
        <v>0</v>
      </c>
      <c r="EY189" s="51">
        <f>SUM(EY190:EY194)</f>
        <v>0</v>
      </c>
      <c r="EZ189" s="52">
        <f>IF(EY189=0,0,EY189/EY$203*100)</f>
        <v>0</v>
      </c>
      <c r="FA189" s="51">
        <f>SUM(FA190:FA194)</f>
        <v>0</v>
      </c>
      <c r="FB189" s="52">
        <f>IF(FA189=0,0,FA189/FA$203*100)</f>
        <v>0</v>
      </c>
      <c r="FC189" s="51">
        <f>SUM(FC190:FC194)</f>
        <v>0</v>
      </c>
      <c r="FD189" s="52">
        <f>IF(FC189=0,0,FC189/FC$203*100)</f>
        <v>0</v>
      </c>
      <c r="FE189" s="51">
        <f>SUM(FE190:FE194)</f>
        <v>0</v>
      </c>
      <c r="FF189" s="52">
        <f>IF(FE189=0,0,FE189/FE$203*100)</f>
        <v>0</v>
      </c>
      <c r="FG189" s="51">
        <f>SUM(FG190:FG194)</f>
        <v>0</v>
      </c>
      <c r="FH189" s="52">
        <f>IF(FG189=0,0,FG189/FG$203*100)</f>
        <v>0</v>
      </c>
      <c r="FI189" s="51">
        <f>SUM(FI190:FI194)</f>
        <v>0</v>
      </c>
      <c r="FJ189" s="52">
        <f>IF(FI189=0,0,FI189/FI$203*100)</f>
        <v>0</v>
      </c>
      <c r="FK189" s="51">
        <f t="shared" ref="FK189" si="2334">FI189</f>
        <v>0</v>
      </c>
      <c r="FL189" s="52">
        <f>IF(FK189=0,0,FK189/FK$203*100)</f>
        <v>0</v>
      </c>
      <c r="FM189" s="252"/>
      <c r="FN189" s="8"/>
      <c r="FO189" s="4"/>
      <c r="FP189" s="7"/>
      <c r="FQ189" s="4"/>
      <c r="FR189" s="22"/>
      <c r="FS189" s="282"/>
    </row>
    <row r="190" spans="1:175" hidden="1" outlineLevel="1" x14ac:dyDescent="0.2">
      <c r="A190" s="384"/>
      <c r="B190" s="272"/>
      <c r="C190" s="62"/>
      <c r="D190" s="61"/>
      <c r="E190" s="62"/>
      <c r="F190" s="61"/>
      <c r="G190" s="62"/>
      <c r="H190" s="61"/>
      <c r="I190" s="62"/>
      <c r="J190" s="61"/>
      <c r="K190" s="62"/>
      <c r="L190" s="61"/>
      <c r="M190" s="62"/>
      <c r="N190" s="61"/>
      <c r="O190" s="62"/>
      <c r="P190" s="61"/>
      <c r="Q190" s="62"/>
      <c r="R190" s="61"/>
      <c r="S190" s="62"/>
      <c r="T190" s="61"/>
      <c r="U190" s="62"/>
      <c r="V190" s="61"/>
      <c r="W190" s="62"/>
      <c r="X190" s="61"/>
      <c r="Y190" s="62"/>
      <c r="Z190" s="61"/>
      <c r="AA190" s="62">
        <f>Y190</f>
        <v>0</v>
      </c>
      <c r="AB190" s="61">
        <f>IF(AA190=0,0,AA190/AA$189*100)</f>
        <v>0</v>
      </c>
      <c r="AC190" s="252"/>
      <c r="AD190" s="8"/>
      <c r="AE190" s="4"/>
      <c r="AF190" s="7"/>
      <c r="AG190" s="4"/>
      <c r="AH190" s="22"/>
      <c r="AI190" s="282"/>
      <c r="AJ190" s="128">
        <f t="shared" ref="AJ190:AJ194" si="2335">$A190</f>
        <v>0</v>
      </c>
      <c r="AK190" s="128">
        <f t="shared" ref="AK190:AK194" si="2336">$B190</f>
        <v>0</v>
      </c>
      <c r="AL190" s="60"/>
      <c r="AM190" s="61">
        <f>IF(AL190=0,0,AL190/AL$189*100)</f>
        <v>0</v>
      </c>
      <c r="AN190" s="62"/>
      <c r="AO190" s="61">
        <f>IF(AN190=0,0,AN190/AN$189*100)</f>
        <v>0</v>
      </c>
      <c r="AP190" s="62"/>
      <c r="AQ190" s="61">
        <f>IF(AP190=0,0,AP190/AP$189*100)</f>
        <v>0</v>
      </c>
      <c r="AR190" s="62"/>
      <c r="AS190" s="61">
        <f>IF(AR190=0,0,AR190/AR$189*100)</f>
        <v>0</v>
      </c>
      <c r="AT190" s="62"/>
      <c r="AU190" s="61">
        <f>IF(AT190=0,0,AT190/AT$189*100)</f>
        <v>0</v>
      </c>
      <c r="AV190" s="62"/>
      <c r="AW190" s="61">
        <f>IF(AV190=0,0,AV190/AV$189*100)</f>
        <v>0</v>
      </c>
      <c r="AX190" s="62"/>
      <c r="AY190" s="61">
        <f>IF(AX190=0,0,AX190/AX$189*100)</f>
        <v>0</v>
      </c>
      <c r="AZ190" s="62"/>
      <c r="BA190" s="61">
        <f>IF(AZ190=0,0,AZ190/AZ$189*100)</f>
        <v>0</v>
      </c>
      <c r="BB190" s="62"/>
      <c r="BC190" s="61">
        <f>IF(BB190=0,0,BB190/BB$189*100)</f>
        <v>0</v>
      </c>
      <c r="BD190" s="62"/>
      <c r="BE190" s="61">
        <f>IF(BD190=0,0,BD190/BD$189*100)</f>
        <v>0</v>
      </c>
      <c r="BF190" s="62"/>
      <c r="BG190" s="61">
        <f>IF(BF190=0,0,BF190/BF$189*100)</f>
        <v>0</v>
      </c>
      <c r="BH190" s="62"/>
      <c r="BI190" s="61">
        <f>IF(BH190=0,0,BH190/BH$189*100)</f>
        <v>0</v>
      </c>
      <c r="BJ190" s="62">
        <f>BH190</f>
        <v>0</v>
      </c>
      <c r="BK190" s="61">
        <f>IF(BJ190=0,0,BJ190/BJ$189*100)</f>
        <v>0</v>
      </c>
      <c r="BL190" s="252"/>
      <c r="BM190" s="8"/>
      <c r="BN190" s="4"/>
      <c r="BO190" s="7"/>
      <c r="BP190" s="4"/>
      <c r="BQ190" s="22"/>
      <c r="BR190" s="282"/>
      <c r="BS190" s="128">
        <f t="shared" ref="BS190:BS194" si="2337">$A190</f>
        <v>0</v>
      </c>
      <c r="BT190" s="128">
        <f t="shared" ref="BT190:BT194" si="2338">$B190</f>
        <v>0</v>
      </c>
      <c r="BU190" s="60"/>
      <c r="BV190" s="61">
        <f>IF(BU190=0,0,BU190/BU$189*100)</f>
        <v>0</v>
      </c>
      <c r="BW190" s="62"/>
      <c r="BX190" s="61">
        <f>IF(BW190=0,0,BW190/BW$189*100)</f>
        <v>0</v>
      </c>
      <c r="BY190" s="62"/>
      <c r="BZ190" s="61">
        <f>IF(BY190=0,0,BY190/BY$189*100)</f>
        <v>0</v>
      </c>
      <c r="CA190" s="62"/>
      <c r="CB190" s="61">
        <f>IF(CA190=0,0,CA190/CA$189*100)</f>
        <v>0</v>
      </c>
      <c r="CC190" s="62"/>
      <c r="CD190" s="61">
        <f>IF(CC190=0,0,CC190/CC$189*100)</f>
        <v>0</v>
      </c>
      <c r="CE190" s="62"/>
      <c r="CF190" s="61">
        <f>IF(CE190=0,0,CE190/CE$189*100)</f>
        <v>0</v>
      </c>
      <c r="CG190" s="62"/>
      <c r="CH190" s="61">
        <f>IF(CG190=0,0,CG190/CG$189*100)</f>
        <v>0</v>
      </c>
      <c r="CI190" s="62"/>
      <c r="CJ190" s="61">
        <f>IF(CI190=0,0,CI190/CI$189*100)</f>
        <v>0</v>
      </c>
      <c r="CK190" s="62"/>
      <c r="CL190" s="61">
        <f>IF(CK190=0,0,CK190/CK$189*100)</f>
        <v>0</v>
      </c>
      <c r="CM190" s="62"/>
      <c r="CN190" s="61">
        <f>IF(CM190=0,0,CM190/CM$189*100)</f>
        <v>0</v>
      </c>
      <c r="CO190" s="62"/>
      <c r="CP190" s="61">
        <f>IF(CO190=0,0,CO190/CO$189*100)</f>
        <v>0</v>
      </c>
      <c r="CQ190" s="62"/>
      <c r="CR190" s="61">
        <f>IF(CQ190=0,0,CQ190/CQ$189*100)</f>
        <v>0</v>
      </c>
      <c r="CS190" s="62">
        <f>CQ190</f>
        <v>0</v>
      </c>
      <c r="CT190" s="61">
        <f>IF(CS190=0,0,CS190/CS$189*100)</f>
        <v>0</v>
      </c>
      <c r="CU190" s="252"/>
      <c r="CV190" s="8"/>
      <c r="CW190" s="4"/>
      <c r="CX190" s="7"/>
      <c r="CY190" s="4"/>
      <c r="CZ190" s="22"/>
      <c r="DA190" s="282"/>
      <c r="DB190" s="128">
        <f t="shared" ref="DB190:DB194" si="2339">$A190</f>
        <v>0</v>
      </c>
      <c r="DC190" s="128">
        <f t="shared" ref="DC190:DC194" si="2340">$B190</f>
        <v>0</v>
      </c>
      <c r="DD190" s="60"/>
      <c r="DE190" s="61">
        <f>IF(DD190=0,0,DD190/DD$189*100)</f>
        <v>0</v>
      </c>
      <c r="DF190" s="62"/>
      <c r="DG190" s="61">
        <f>IF(DF190=0,0,DF190/DF$189*100)</f>
        <v>0</v>
      </c>
      <c r="DH190" s="62"/>
      <c r="DI190" s="61">
        <f>IF(DH190=0,0,DH190/DH$189*100)</f>
        <v>0</v>
      </c>
      <c r="DJ190" s="62"/>
      <c r="DK190" s="61">
        <f>IF(DJ190=0,0,DJ190/DJ$189*100)</f>
        <v>0</v>
      </c>
      <c r="DL190" s="62"/>
      <c r="DM190" s="61">
        <f>IF(DL190=0,0,DL190/DL$189*100)</f>
        <v>0</v>
      </c>
      <c r="DN190" s="62"/>
      <c r="DO190" s="61">
        <f>IF(DN190=0,0,DN190/DN$189*100)</f>
        <v>0</v>
      </c>
      <c r="DP190" s="62"/>
      <c r="DQ190" s="61">
        <f>IF(DP190=0,0,DP190/DP$189*100)</f>
        <v>0</v>
      </c>
      <c r="DR190" s="62"/>
      <c r="DS190" s="61">
        <f>IF(DR190=0,0,DR190/DR$189*100)</f>
        <v>0</v>
      </c>
      <c r="DT190" s="62"/>
      <c r="DU190" s="61">
        <f>IF(DT190=0,0,DT190/DT$189*100)</f>
        <v>0</v>
      </c>
      <c r="DV190" s="62"/>
      <c r="DW190" s="61">
        <f>IF(DV190=0,0,DV190/DV$189*100)</f>
        <v>0</v>
      </c>
      <c r="DX190" s="62"/>
      <c r="DY190" s="61">
        <f>IF(DX190=0,0,DX190/DX$189*100)</f>
        <v>0</v>
      </c>
      <c r="DZ190" s="62"/>
      <c r="EA190" s="61">
        <f>IF(DZ190=0,0,DZ190/DZ$189*100)</f>
        <v>0</v>
      </c>
      <c r="EB190" s="62">
        <f>DZ190</f>
        <v>0</v>
      </c>
      <c r="EC190" s="61">
        <f>IF(EB190=0,0,EB190/EB$189*100)</f>
        <v>0</v>
      </c>
      <c r="ED190" s="252"/>
      <c r="EE190" s="8"/>
      <c r="EF190" s="4"/>
      <c r="EG190" s="7"/>
      <c r="EH190" s="4"/>
      <c r="EI190" s="22"/>
      <c r="EJ190" s="282"/>
      <c r="EK190" s="128">
        <f t="shared" ref="EK190:EK194" si="2341">$A190</f>
        <v>0</v>
      </c>
      <c r="EL190" s="128">
        <f t="shared" ref="EL190:EL194" si="2342">$B190</f>
        <v>0</v>
      </c>
      <c r="EM190" s="60"/>
      <c r="EN190" s="61">
        <f>IF(EM190=0,0,EM190/EM$189*100)</f>
        <v>0</v>
      </c>
      <c r="EO190" s="62"/>
      <c r="EP190" s="61">
        <f>IF(EO190=0,0,EO190/EO$189*100)</f>
        <v>0</v>
      </c>
      <c r="EQ190" s="62"/>
      <c r="ER190" s="61">
        <f>IF(EQ190=0,0,EQ190/EQ$189*100)</f>
        <v>0</v>
      </c>
      <c r="ES190" s="62"/>
      <c r="ET190" s="61">
        <f>IF(ES190=0,0,ES190/ES$189*100)</f>
        <v>0</v>
      </c>
      <c r="EU190" s="62"/>
      <c r="EV190" s="61">
        <f>IF(EU190=0,0,EU190/EU$189*100)</f>
        <v>0</v>
      </c>
      <c r="EW190" s="62"/>
      <c r="EX190" s="61">
        <f>IF(EW190=0,0,EW190/EW$189*100)</f>
        <v>0</v>
      </c>
      <c r="EY190" s="62"/>
      <c r="EZ190" s="61">
        <f>IF(EY190=0,0,EY190/EY$189*100)</f>
        <v>0</v>
      </c>
      <c r="FA190" s="62"/>
      <c r="FB190" s="61">
        <f>IF(FA190=0,0,FA190/FA$189*100)</f>
        <v>0</v>
      </c>
      <c r="FC190" s="62"/>
      <c r="FD190" s="61">
        <f>IF(FC190=0,0,FC190/FC$189*100)</f>
        <v>0</v>
      </c>
      <c r="FE190" s="62"/>
      <c r="FF190" s="61">
        <f>IF(FE190=0,0,FE190/FE$189*100)</f>
        <v>0</v>
      </c>
      <c r="FG190" s="62"/>
      <c r="FH190" s="61">
        <f>IF(FG190=0,0,FG190/FG$189*100)</f>
        <v>0</v>
      </c>
      <c r="FI190" s="62"/>
      <c r="FJ190" s="61">
        <f>IF(FI190=0,0,FI190/FI$189*100)</f>
        <v>0</v>
      </c>
      <c r="FK190" s="62">
        <f>FI190</f>
        <v>0</v>
      </c>
      <c r="FL190" s="61">
        <f>IF(FK190=0,0,FK190/FK$189*100)</f>
        <v>0</v>
      </c>
      <c r="FM190" s="252"/>
      <c r="FN190" s="8"/>
      <c r="FO190" s="4"/>
      <c r="FP190" s="7"/>
      <c r="FQ190" s="4"/>
      <c r="FR190" s="22"/>
      <c r="FS190" s="282"/>
    </row>
    <row r="191" spans="1:175" hidden="1" outlineLevel="1" x14ac:dyDescent="0.2">
      <c r="A191" s="384"/>
      <c r="B191" s="387"/>
      <c r="C191" s="62"/>
      <c r="D191" s="61">
        <f>IF(C191=0,0,C191/C$189*100)</f>
        <v>0</v>
      </c>
      <c r="E191" s="62"/>
      <c r="F191" s="61">
        <f>IF(E191=0,0,E191/E$189*100)</f>
        <v>0</v>
      </c>
      <c r="G191" s="62"/>
      <c r="H191" s="61">
        <f>IF(G191=0,0,G191/G$189*100)</f>
        <v>0</v>
      </c>
      <c r="I191" s="62"/>
      <c r="J191" s="61">
        <f>IF(I191=0,0,I191/I$189*100)</f>
        <v>0</v>
      </c>
      <c r="K191" s="62"/>
      <c r="L191" s="61">
        <f>IF(K191=0,0,K191/K$189*100)</f>
        <v>0</v>
      </c>
      <c r="M191" s="62"/>
      <c r="N191" s="61">
        <f>IF(M191=0,0,M191/M$189*100)</f>
        <v>0</v>
      </c>
      <c r="O191" s="62"/>
      <c r="P191" s="61">
        <f>IF(O191=0,0,O191/O$189*100)</f>
        <v>0</v>
      </c>
      <c r="Q191" s="62"/>
      <c r="R191" s="61">
        <f>IF(Q191=0,0,Q191/Q$189*100)</f>
        <v>0</v>
      </c>
      <c r="S191" s="62"/>
      <c r="T191" s="61">
        <f>IF(S191=0,0,S191/S$189*100)</f>
        <v>0</v>
      </c>
      <c r="U191" s="62"/>
      <c r="V191" s="61">
        <f>IF(U191=0,0,U191/U$189*100)</f>
        <v>0</v>
      </c>
      <c r="W191" s="62"/>
      <c r="X191" s="61">
        <f>IF(W191=0,0,W191/W$189*100)</f>
        <v>0</v>
      </c>
      <c r="Y191" s="62"/>
      <c r="Z191" s="61">
        <f>IF(Y191=0,0,Y191/Y$189*100)</f>
        <v>0</v>
      </c>
      <c r="AA191" s="62">
        <f>Y191</f>
        <v>0</v>
      </c>
      <c r="AB191" s="61">
        <f>IF(AA191=0,0,AA191/AA$189*100)</f>
        <v>0</v>
      </c>
      <c r="AC191" s="252"/>
      <c r="AD191" s="8"/>
      <c r="AE191" s="4"/>
      <c r="AF191" s="7"/>
      <c r="AG191" s="4"/>
      <c r="AH191" s="22"/>
      <c r="AI191" s="282"/>
      <c r="AJ191" s="128">
        <f t="shared" si="2335"/>
        <v>0</v>
      </c>
      <c r="AK191" s="128">
        <f t="shared" si="2336"/>
        <v>0</v>
      </c>
      <c r="AL191" s="60"/>
      <c r="AM191" s="61">
        <f>IF(AL191=0,0,AL191/AL$189*100)</f>
        <v>0</v>
      </c>
      <c r="AN191" s="62"/>
      <c r="AO191" s="61">
        <f>IF(AN191=0,0,AN191/AN$189*100)</f>
        <v>0</v>
      </c>
      <c r="AP191" s="62"/>
      <c r="AQ191" s="61">
        <f>IF(AP191=0,0,AP191/AP$189*100)</f>
        <v>0</v>
      </c>
      <c r="AR191" s="62"/>
      <c r="AS191" s="61">
        <f>IF(AR191=0,0,AR191/AR$189*100)</f>
        <v>0</v>
      </c>
      <c r="AT191" s="62"/>
      <c r="AU191" s="61">
        <f>IF(AT191=0,0,AT191/AT$189*100)</f>
        <v>0</v>
      </c>
      <c r="AV191" s="62"/>
      <c r="AW191" s="61">
        <f>IF(AV191=0,0,AV191/AV$189*100)</f>
        <v>0</v>
      </c>
      <c r="AX191" s="62"/>
      <c r="AY191" s="61">
        <f>IF(AX191=0,0,AX191/AX$189*100)</f>
        <v>0</v>
      </c>
      <c r="AZ191" s="62"/>
      <c r="BA191" s="61">
        <f>IF(AZ191=0,0,AZ191/AZ$189*100)</f>
        <v>0</v>
      </c>
      <c r="BB191" s="62"/>
      <c r="BC191" s="61">
        <f>IF(BB191=0,0,BB191/BB$189*100)</f>
        <v>0</v>
      </c>
      <c r="BD191" s="62"/>
      <c r="BE191" s="61">
        <f>IF(BD191=0,0,BD191/BD$189*100)</f>
        <v>0</v>
      </c>
      <c r="BF191" s="62"/>
      <c r="BG191" s="61">
        <f>IF(BF191=0,0,BF191/BF$189*100)</f>
        <v>0</v>
      </c>
      <c r="BH191" s="62"/>
      <c r="BI191" s="61">
        <f>IF(BH191=0,0,BH191/BH$189*100)</f>
        <v>0</v>
      </c>
      <c r="BJ191" s="62">
        <f>BH191</f>
        <v>0</v>
      </c>
      <c r="BK191" s="61">
        <f>IF(BJ191=0,0,BJ191/BJ$189*100)</f>
        <v>0</v>
      </c>
      <c r="BL191" s="252"/>
      <c r="BM191" s="8"/>
      <c r="BN191" s="4"/>
      <c r="BO191" s="7"/>
      <c r="BP191" s="4"/>
      <c r="BQ191" s="22"/>
      <c r="BR191" s="282"/>
      <c r="BS191" s="128">
        <f t="shared" si="2337"/>
        <v>0</v>
      </c>
      <c r="BT191" s="128">
        <f t="shared" si="2338"/>
        <v>0</v>
      </c>
      <c r="BU191" s="60"/>
      <c r="BV191" s="61">
        <f>IF(BU191=0,0,BU191/BU$189*100)</f>
        <v>0</v>
      </c>
      <c r="BW191" s="62"/>
      <c r="BX191" s="61">
        <f>IF(BW191=0,0,BW191/BW$189*100)</f>
        <v>0</v>
      </c>
      <c r="BY191" s="62"/>
      <c r="BZ191" s="61">
        <f>IF(BY191=0,0,BY191/BY$189*100)</f>
        <v>0</v>
      </c>
      <c r="CA191" s="62"/>
      <c r="CB191" s="61">
        <f>IF(CA191=0,0,CA191/CA$189*100)</f>
        <v>0</v>
      </c>
      <c r="CC191" s="62"/>
      <c r="CD191" s="61">
        <f>IF(CC191=0,0,CC191/CC$189*100)</f>
        <v>0</v>
      </c>
      <c r="CE191" s="62"/>
      <c r="CF191" s="61">
        <f>IF(CE191=0,0,CE191/CE$189*100)</f>
        <v>0</v>
      </c>
      <c r="CG191" s="62"/>
      <c r="CH191" s="61">
        <f>IF(CG191=0,0,CG191/CG$189*100)</f>
        <v>0</v>
      </c>
      <c r="CI191" s="62"/>
      <c r="CJ191" s="61">
        <f>IF(CI191=0,0,CI191/CI$189*100)</f>
        <v>0</v>
      </c>
      <c r="CK191" s="62"/>
      <c r="CL191" s="61">
        <f>IF(CK191=0,0,CK191/CK$189*100)</f>
        <v>0</v>
      </c>
      <c r="CM191" s="62"/>
      <c r="CN191" s="61">
        <f>IF(CM191=0,0,CM191/CM$189*100)</f>
        <v>0</v>
      </c>
      <c r="CO191" s="62"/>
      <c r="CP191" s="61">
        <f>IF(CO191=0,0,CO191/CO$189*100)</f>
        <v>0</v>
      </c>
      <c r="CQ191" s="62"/>
      <c r="CR191" s="61">
        <f>IF(CQ191=0,0,CQ191/CQ$189*100)</f>
        <v>0</v>
      </c>
      <c r="CS191" s="62">
        <f>CQ191</f>
        <v>0</v>
      </c>
      <c r="CT191" s="61">
        <f>IF(CS191=0,0,CS191/CS$189*100)</f>
        <v>0</v>
      </c>
      <c r="CU191" s="252"/>
      <c r="CV191" s="8"/>
      <c r="CW191" s="4"/>
      <c r="CX191" s="7"/>
      <c r="CY191" s="4"/>
      <c r="CZ191" s="22"/>
      <c r="DA191" s="282"/>
      <c r="DB191" s="128">
        <f t="shared" si="2339"/>
        <v>0</v>
      </c>
      <c r="DC191" s="128">
        <f t="shared" si="2340"/>
        <v>0</v>
      </c>
      <c r="DD191" s="60"/>
      <c r="DE191" s="61">
        <f>IF(DD191=0,0,DD191/DD$189*100)</f>
        <v>0</v>
      </c>
      <c r="DF191" s="62"/>
      <c r="DG191" s="61">
        <f>IF(DF191=0,0,DF191/DF$189*100)</f>
        <v>0</v>
      </c>
      <c r="DH191" s="62"/>
      <c r="DI191" s="61">
        <f>IF(DH191=0,0,DH191/DH$189*100)</f>
        <v>0</v>
      </c>
      <c r="DJ191" s="62"/>
      <c r="DK191" s="61">
        <f>IF(DJ191=0,0,DJ191/DJ$189*100)</f>
        <v>0</v>
      </c>
      <c r="DL191" s="62"/>
      <c r="DM191" s="61">
        <f>IF(DL191=0,0,DL191/DL$189*100)</f>
        <v>0</v>
      </c>
      <c r="DN191" s="62"/>
      <c r="DO191" s="61">
        <f>IF(DN191=0,0,DN191/DN$189*100)</f>
        <v>0</v>
      </c>
      <c r="DP191" s="62"/>
      <c r="DQ191" s="61">
        <f>IF(DP191=0,0,DP191/DP$189*100)</f>
        <v>0</v>
      </c>
      <c r="DR191" s="62"/>
      <c r="DS191" s="61">
        <f>IF(DR191=0,0,DR191/DR$189*100)</f>
        <v>0</v>
      </c>
      <c r="DT191" s="62"/>
      <c r="DU191" s="61">
        <f>IF(DT191=0,0,DT191/DT$189*100)</f>
        <v>0</v>
      </c>
      <c r="DV191" s="62"/>
      <c r="DW191" s="61">
        <f>IF(DV191=0,0,DV191/DV$189*100)</f>
        <v>0</v>
      </c>
      <c r="DX191" s="62"/>
      <c r="DY191" s="61">
        <f>IF(DX191=0,0,DX191/DX$189*100)</f>
        <v>0</v>
      </c>
      <c r="DZ191" s="62"/>
      <c r="EA191" s="61">
        <f>IF(DZ191=0,0,DZ191/DZ$189*100)</f>
        <v>0</v>
      </c>
      <c r="EB191" s="62">
        <f>DZ191</f>
        <v>0</v>
      </c>
      <c r="EC191" s="61">
        <f>IF(EB191=0,0,EB191/EB$189*100)</f>
        <v>0</v>
      </c>
      <c r="ED191" s="252"/>
      <c r="EE191" s="8"/>
      <c r="EF191" s="4"/>
      <c r="EG191" s="7"/>
      <c r="EH191" s="4"/>
      <c r="EI191" s="22"/>
      <c r="EJ191" s="282"/>
      <c r="EK191" s="128">
        <f t="shared" si="2341"/>
        <v>0</v>
      </c>
      <c r="EL191" s="128">
        <f t="shared" si="2342"/>
        <v>0</v>
      </c>
      <c r="EM191" s="60"/>
      <c r="EN191" s="61">
        <f>IF(EM191=0,0,EM191/EM$189*100)</f>
        <v>0</v>
      </c>
      <c r="EO191" s="62"/>
      <c r="EP191" s="61">
        <f>IF(EO191=0,0,EO191/EO$189*100)</f>
        <v>0</v>
      </c>
      <c r="EQ191" s="62"/>
      <c r="ER191" s="61">
        <f>IF(EQ191=0,0,EQ191/EQ$189*100)</f>
        <v>0</v>
      </c>
      <c r="ES191" s="62"/>
      <c r="ET191" s="61">
        <f>IF(ES191=0,0,ES191/ES$189*100)</f>
        <v>0</v>
      </c>
      <c r="EU191" s="62"/>
      <c r="EV191" s="61">
        <f>IF(EU191=0,0,EU191/EU$189*100)</f>
        <v>0</v>
      </c>
      <c r="EW191" s="62"/>
      <c r="EX191" s="61">
        <f>IF(EW191=0,0,EW191/EW$189*100)</f>
        <v>0</v>
      </c>
      <c r="EY191" s="62"/>
      <c r="EZ191" s="61">
        <f>IF(EY191=0,0,EY191/EY$189*100)</f>
        <v>0</v>
      </c>
      <c r="FA191" s="62"/>
      <c r="FB191" s="61">
        <f>IF(FA191=0,0,FA191/FA$189*100)</f>
        <v>0</v>
      </c>
      <c r="FC191" s="62"/>
      <c r="FD191" s="61">
        <f>IF(FC191=0,0,FC191/FC$189*100)</f>
        <v>0</v>
      </c>
      <c r="FE191" s="62"/>
      <c r="FF191" s="61">
        <f>IF(FE191=0,0,FE191/FE$189*100)</f>
        <v>0</v>
      </c>
      <c r="FG191" s="62"/>
      <c r="FH191" s="61">
        <f>IF(FG191=0,0,FG191/FG$189*100)</f>
        <v>0</v>
      </c>
      <c r="FI191" s="62"/>
      <c r="FJ191" s="61">
        <f>IF(FI191=0,0,FI191/FI$189*100)</f>
        <v>0</v>
      </c>
      <c r="FK191" s="62">
        <f>FI191</f>
        <v>0</v>
      </c>
      <c r="FL191" s="61">
        <f>IF(FK191=0,0,FK191/FK$189*100)</f>
        <v>0</v>
      </c>
      <c r="FM191" s="252"/>
      <c r="FN191" s="8"/>
      <c r="FO191" s="4"/>
      <c r="FP191" s="7"/>
      <c r="FQ191" s="4"/>
      <c r="FR191" s="22"/>
      <c r="FS191" s="282"/>
    </row>
    <row r="192" spans="1:175" hidden="1" outlineLevel="1" x14ac:dyDescent="0.2">
      <c r="A192" s="384"/>
      <c r="B192" s="387"/>
      <c r="C192" s="62"/>
      <c r="D192" s="61">
        <f>IF(C192=0,0,C192/C$189*100)</f>
        <v>0</v>
      </c>
      <c r="E192" s="62"/>
      <c r="F192" s="61">
        <f t="shared" ref="F192:T194" si="2343">IF(E192=0,0,E192/E$189*100)</f>
        <v>0</v>
      </c>
      <c r="G192" s="62"/>
      <c r="H192" s="61">
        <f t="shared" si="2343"/>
        <v>0</v>
      </c>
      <c r="I192" s="62"/>
      <c r="J192" s="61">
        <f t="shared" si="2343"/>
        <v>0</v>
      </c>
      <c r="K192" s="62"/>
      <c r="L192" s="61">
        <f t="shared" si="2343"/>
        <v>0</v>
      </c>
      <c r="M192" s="62"/>
      <c r="N192" s="61">
        <f t="shared" si="2343"/>
        <v>0</v>
      </c>
      <c r="O192" s="62"/>
      <c r="P192" s="61">
        <f t="shared" si="2343"/>
        <v>0</v>
      </c>
      <c r="Q192" s="62"/>
      <c r="R192" s="61">
        <f t="shared" si="2343"/>
        <v>0</v>
      </c>
      <c r="S192" s="62"/>
      <c r="T192" s="61">
        <f t="shared" si="2343"/>
        <v>0</v>
      </c>
      <c r="U192" s="62"/>
      <c r="V192" s="61">
        <f t="shared" ref="V192:Z194" si="2344">IF(U192=0,0,U192/U$189*100)</f>
        <v>0</v>
      </c>
      <c r="W192" s="62"/>
      <c r="X192" s="61">
        <f t="shared" si="2344"/>
        <v>0</v>
      </c>
      <c r="Y192" s="62"/>
      <c r="Z192" s="61">
        <f t="shared" si="2344"/>
        <v>0</v>
      </c>
      <c r="AA192" s="62">
        <f>Y192</f>
        <v>0</v>
      </c>
      <c r="AB192" s="61">
        <f>IF(AA192=0,0,AA192/AA$189*100)</f>
        <v>0</v>
      </c>
      <c r="AC192" s="252"/>
      <c r="AD192" s="8"/>
      <c r="AE192" s="4"/>
      <c r="AF192" s="7"/>
      <c r="AG192" s="4"/>
      <c r="AH192" s="22"/>
      <c r="AI192" s="282"/>
      <c r="AJ192" s="128">
        <f t="shared" si="2335"/>
        <v>0</v>
      </c>
      <c r="AK192" s="128">
        <f t="shared" si="2336"/>
        <v>0</v>
      </c>
      <c r="AL192" s="60"/>
      <c r="AM192" s="61">
        <f>IF(AL192=0,0,AL192/AL$189*100)</f>
        <v>0</v>
      </c>
      <c r="AN192" s="62"/>
      <c r="AO192" s="61">
        <f t="shared" ref="AO192:AO194" si="2345">IF(AN192=0,0,AN192/AN$189*100)</f>
        <v>0</v>
      </c>
      <c r="AP192" s="62"/>
      <c r="AQ192" s="61">
        <f t="shared" ref="AQ192:AQ194" si="2346">IF(AP192=0,0,AP192/AP$189*100)</f>
        <v>0</v>
      </c>
      <c r="AR192" s="62"/>
      <c r="AS192" s="61">
        <f t="shared" ref="AS192:AS194" si="2347">IF(AR192=0,0,AR192/AR$189*100)</f>
        <v>0</v>
      </c>
      <c r="AT192" s="62"/>
      <c r="AU192" s="61">
        <f t="shared" ref="AU192:AU194" si="2348">IF(AT192=0,0,AT192/AT$189*100)</f>
        <v>0</v>
      </c>
      <c r="AV192" s="62"/>
      <c r="AW192" s="61">
        <f t="shared" ref="AW192:AW194" si="2349">IF(AV192=0,0,AV192/AV$189*100)</f>
        <v>0</v>
      </c>
      <c r="AX192" s="62"/>
      <c r="AY192" s="61">
        <f t="shared" ref="AY192:AY194" si="2350">IF(AX192=0,0,AX192/AX$189*100)</f>
        <v>0</v>
      </c>
      <c r="AZ192" s="62"/>
      <c r="BA192" s="61">
        <f t="shared" ref="BA192:BA194" si="2351">IF(AZ192=0,0,AZ192/AZ$189*100)</f>
        <v>0</v>
      </c>
      <c r="BB192" s="62"/>
      <c r="BC192" s="61">
        <f t="shared" ref="BC192:BC194" si="2352">IF(BB192=0,0,BB192/BB$189*100)</f>
        <v>0</v>
      </c>
      <c r="BD192" s="62"/>
      <c r="BE192" s="61">
        <f t="shared" ref="BE192:BE194" si="2353">IF(BD192=0,0,BD192/BD$189*100)</f>
        <v>0</v>
      </c>
      <c r="BF192" s="62"/>
      <c r="BG192" s="61">
        <f t="shared" ref="BG192:BG194" si="2354">IF(BF192=0,0,BF192/BF$189*100)</f>
        <v>0</v>
      </c>
      <c r="BH192" s="62"/>
      <c r="BI192" s="61">
        <f t="shared" ref="BI192:BI194" si="2355">IF(BH192=0,0,BH192/BH$189*100)</f>
        <v>0</v>
      </c>
      <c r="BJ192" s="62">
        <f>BH192</f>
        <v>0</v>
      </c>
      <c r="BK192" s="61">
        <f>IF(BJ192=0,0,BJ192/BJ$189*100)</f>
        <v>0</v>
      </c>
      <c r="BL192" s="252"/>
      <c r="BM192" s="8"/>
      <c r="BN192" s="4"/>
      <c r="BO192" s="7"/>
      <c r="BP192" s="4"/>
      <c r="BQ192" s="22"/>
      <c r="BR192" s="282"/>
      <c r="BS192" s="128">
        <f t="shared" si="2337"/>
        <v>0</v>
      </c>
      <c r="BT192" s="128">
        <f t="shared" si="2338"/>
        <v>0</v>
      </c>
      <c r="BU192" s="60"/>
      <c r="BV192" s="61">
        <f>IF(BU192=0,0,BU192/BU$189*100)</f>
        <v>0</v>
      </c>
      <c r="BW192" s="62"/>
      <c r="BX192" s="61">
        <f t="shared" ref="BX192:BX194" si="2356">IF(BW192=0,0,BW192/BW$189*100)</f>
        <v>0</v>
      </c>
      <c r="BY192" s="62"/>
      <c r="BZ192" s="61">
        <f t="shared" ref="BZ192:BZ194" si="2357">IF(BY192=0,0,BY192/BY$189*100)</f>
        <v>0</v>
      </c>
      <c r="CA192" s="62"/>
      <c r="CB192" s="61">
        <f t="shared" ref="CB192:CB194" si="2358">IF(CA192=0,0,CA192/CA$189*100)</f>
        <v>0</v>
      </c>
      <c r="CC192" s="62"/>
      <c r="CD192" s="61">
        <f t="shared" ref="CD192:CD194" si="2359">IF(CC192=0,0,CC192/CC$189*100)</f>
        <v>0</v>
      </c>
      <c r="CE192" s="62"/>
      <c r="CF192" s="61">
        <f t="shared" ref="CF192:CF194" si="2360">IF(CE192=0,0,CE192/CE$189*100)</f>
        <v>0</v>
      </c>
      <c r="CG192" s="62"/>
      <c r="CH192" s="61">
        <f t="shared" ref="CH192:CH194" si="2361">IF(CG192=0,0,CG192/CG$189*100)</f>
        <v>0</v>
      </c>
      <c r="CI192" s="62"/>
      <c r="CJ192" s="61">
        <f t="shared" ref="CJ192:CJ194" si="2362">IF(CI192=0,0,CI192/CI$189*100)</f>
        <v>0</v>
      </c>
      <c r="CK192" s="62"/>
      <c r="CL192" s="61">
        <f t="shared" ref="CL192:CL194" si="2363">IF(CK192=0,0,CK192/CK$189*100)</f>
        <v>0</v>
      </c>
      <c r="CM192" s="62"/>
      <c r="CN192" s="61">
        <f t="shared" ref="CN192:CN194" si="2364">IF(CM192=0,0,CM192/CM$189*100)</f>
        <v>0</v>
      </c>
      <c r="CO192" s="62"/>
      <c r="CP192" s="61">
        <f t="shared" ref="CP192:CP194" si="2365">IF(CO192=0,0,CO192/CO$189*100)</f>
        <v>0</v>
      </c>
      <c r="CQ192" s="62"/>
      <c r="CR192" s="61">
        <f t="shared" ref="CR192:CR194" si="2366">IF(CQ192=0,0,CQ192/CQ$189*100)</f>
        <v>0</v>
      </c>
      <c r="CS192" s="62">
        <f>CQ192</f>
        <v>0</v>
      </c>
      <c r="CT192" s="61">
        <f>IF(CS192=0,0,CS192/CS$189*100)</f>
        <v>0</v>
      </c>
      <c r="CU192" s="252"/>
      <c r="CV192" s="8"/>
      <c r="CW192" s="4"/>
      <c r="CX192" s="7"/>
      <c r="CY192" s="4"/>
      <c r="CZ192" s="22"/>
      <c r="DA192" s="282"/>
      <c r="DB192" s="128">
        <f t="shared" si="2339"/>
        <v>0</v>
      </c>
      <c r="DC192" s="128">
        <f t="shared" si="2340"/>
        <v>0</v>
      </c>
      <c r="DD192" s="60"/>
      <c r="DE192" s="61">
        <f>IF(DD192=0,0,DD192/DD$189*100)</f>
        <v>0</v>
      </c>
      <c r="DF192" s="62"/>
      <c r="DG192" s="61">
        <f t="shared" ref="DG192:DG194" si="2367">IF(DF192=0,0,DF192/DF$189*100)</f>
        <v>0</v>
      </c>
      <c r="DH192" s="62"/>
      <c r="DI192" s="61">
        <f t="shared" ref="DI192:DI194" si="2368">IF(DH192=0,0,DH192/DH$189*100)</f>
        <v>0</v>
      </c>
      <c r="DJ192" s="62"/>
      <c r="DK192" s="61">
        <f t="shared" ref="DK192:DK194" si="2369">IF(DJ192=0,0,DJ192/DJ$189*100)</f>
        <v>0</v>
      </c>
      <c r="DL192" s="62"/>
      <c r="DM192" s="61">
        <f t="shared" ref="DM192:DM194" si="2370">IF(DL192=0,0,DL192/DL$189*100)</f>
        <v>0</v>
      </c>
      <c r="DN192" s="62"/>
      <c r="DO192" s="61">
        <f t="shared" ref="DO192:DO194" si="2371">IF(DN192=0,0,DN192/DN$189*100)</f>
        <v>0</v>
      </c>
      <c r="DP192" s="62"/>
      <c r="DQ192" s="61">
        <f t="shared" ref="DQ192:DQ194" si="2372">IF(DP192=0,0,DP192/DP$189*100)</f>
        <v>0</v>
      </c>
      <c r="DR192" s="62"/>
      <c r="DS192" s="61">
        <f t="shared" ref="DS192:DS194" si="2373">IF(DR192=0,0,DR192/DR$189*100)</f>
        <v>0</v>
      </c>
      <c r="DT192" s="62"/>
      <c r="DU192" s="61">
        <f t="shared" ref="DU192:DU194" si="2374">IF(DT192=0,0,DT192/DT$189*100)</f>
        <v>0</v>
      </c>
      <c r="DV192" s="62"/>
      <c r="DW192" s="61">
        <f t="shared" ref="DW192:DW194" si="2375">IF(DV192=0,0,DV192/DV$189*100)</f>
        <v>0</v>
      </c>
      <c r="DX192" s="62"/>
      <c r="DY192" s="61">
        <f t="shared" ref="DY192:DY194" si="2376">IF(DX192=0,0,DX192/DX$189*100)</f>
        <v>0</v>
      </c>
      <c r="DZ192" s="62"/>
      <c r="EA192" s="61">
        <f t="shared" ref="EA192:EA194" si="2377">IF(DZ192=0,0,DZ192/DZ$189*100)</f>
        <v>0</v>
      </c>
      <c r="EB192" s="62">
        <f>DZ192</f>
        <v>0</v>
      </c>
      <c r="EC192" s="61">
        <f>IF(EB192=0,0,EB192/EB$189*100)</f>
        <v>0</v>
      </c>
      <c r="ED192" s="252"/>
      <c r="EE192" s="8"/>
      <c r="EF192" s="4"/>
      <c r="EG192" s="7"/>
      <c r="EH192" s="4"/>
      <c r="EI192" s="22"/>
      <c r="EJ192" s="282"/>
      <c r="EK192" s="128">
        <f t="shared" si="2341"/>
        <v>0</v>
      </c>
      <c r="EL192" s="128">
        <f t="shared" si="2342"/>
        <v>0</v>
      </c>
      <c r="EM192" s="60"/>
      <c r="EN192" s="61">
        <f>IF(EM192=0,0,EM192/EM$189*100)</f>
        <v>0</v>
      </c>
      <c r="EO192" s="62"/>
      <c r="EP192" s="61">
        <f t="shared" ref="EP192:EP194" si="2378">IF(EO192=0,0,EO192/EO$189*100)</f>
        <v>0</v>
      </c>
      <c r="EQ192" s="62"/>
      <c r="ER192" s="61">
        <f t="shared" ref="ER192:ER194" si="2379">IF(EQ192=0,0,EQ192/EQ$189*100)</f>
        <v>0</v>
      </c>
      <c r="ES192" s="62"/>
      <c r="ET192" s="61">
        <f t="shared" ref="ET192:ET194" si="2380">IF(ES192=0,0,ES192/ES$189*100)</f>
        <v>0</v>
      </c>
      <c r="EU192" s="62"/>
      <c r="EV192" s="61">
        <f t="shared" ref="EV192:EV194" si="2381">IF(EU192=0,0,EU192/EU$189*100)</f>
        <v>0</v>
      </c>
      <c r="EW192" s="62"/>
      <c r="EX192" s="61">
        <f t="shared" ref="EX192:EX194" si="2382">IF(EW192=0,0,EW192/EW$189*100)</f>
        <v>0</v>
      </c>
      <c r="EY192" s="62"/>
      <c r="EZ192" s="61">
        <f t="shared" ref="EZ192:EZ194" si="2383">IF(EY192=0,0,EY192/EY$189*100)</f>
        <v>0</v>
      </c>
      <c r="FA192" s="62"/>
      <c r="FB192" s="61">
        <f t="shared" ref="FB192:FB194" si="2384">IF(FA192=0,0,FA192/FA$189*100)</f>
        <v>0</v>
      </c>
      <c r="FC192" s="62"/>
      <c r="FD192" s="61">
        <f t="shared" ref="FD192:FD194" si="2385">IF(FC192=0,0,FC192/FC$189*100)</f>
        <v>0</v>
      </c>
      <c r="FE192" s="62"/>
      <c r="FF192" s="61">
        <f t="shared" ref="FF192:FF194" si="2386">IF(FE192=0,0,FE192/FE$189*100)</f>
        <v>0</v>
      </c>
      <c r="FG192" s="62"/>
      <c r="FH192" s="61">
        <f t="shared" ref="FH192:FH194" si="2387">IF(FG192=0,0,FG192/FG$189*100)</f>
        <v>0</v>
      </c>
      <c r="FI192" s="62"/>
      <c r="FJ192" s="61">
        <f t="shared" ref="FJ192:FJ194" si="2388">IF(FI192=0,0,FI192/FI$189*100)</f>
        <v>0</v>
      </c>
      <c r="FK192" s="62">
        <f>FI192</f>
        <v>0</v>
      </c>
      <c r="FL192" s="61">
        <f>IF(FK192=0,0,FK192/FK$189*100)</f>
        <v>0</v>
      </c>
      <c r="FM192" s="252"/>
      <c r="FN192" s="8"/>
      <c r="FO192" s="4"/>
      <c r="FP192" s="7"/>
      <c r="FQ192" s="4"/>
      <c r="FR192" s="22"/>
      <c r="FS192" s="282"/>
    </row>
    <row r="193" spans="1:175" hidden="1" outlineLevel="1" x14ac:dyDescent="0.2">
      <c r="A193" s="384"/>
      <c r="B193" s="387"/>
      <c r="C193" s="62"/>
      <c r="D193" s="61">
        <f>IF(C193=0,0,C193/C$189*100)</f>
        <v>0</v>
      </c>
      <c r="E193" s="62"/>
      <c r="F193" s="61">
        <f t="shared" si="2343"/>
        <v>0</v>
      </c>
      <c r="G193" s="62"/>
      <c r="H193" s="61">
        <f t="shared" si="2343"/>
        <v>0</v>
      </c>
      <c r="I193" s="62"/>
      <c r="J193" s="61">
        <f t="shared" si="2343"/>
        <v>0</v>
      </c>
      <c r="K193" s="62"/>
      <c r="L193" s="61">
        <f t="shared" si="2343"/>
        <v>0</v>
      </c>
      <c r="M193" s="62"/>
      <c r="N193" s="61">
        <f t="shared" si="2343"/>
        <v>0</v>
      </c>
      <c r="O193" s="62"/>
      <c r="P193" s="61">
        <f t="shared" si="2343"/>
        <v>0</v>
      </c>
      <c r="Q193" s="62"/>
      <c r="R193" s="61">
        <f t="shared" si="2343"/>
        <v>0</v>
      </c>
      <c r="S193" s="62"/>
      <c r="T193" s="61">
        <f t="shared" si="2343"/>
        <v>0</v>
      </c>
      <c r="U193" s="62"/>
      <c r="V193" s="61">
        <f t="shared" si="2344"/>
        <v>0</v>
      </c>
      <c r="W193" s="62"/>
      <c r="X193" s="61">
        <f t="shared" si="2344"/>
        <v>0</v>
      </c>
      <c r="Y193" s="62"/>
      <c r="Z193" s="61">
        <f t="shared" si="2344"/>
        <v>0</v>
      </c>
      <c r="AA193" s="62">
        <f>Y193</f>
        <v>0</v>
      </c>
      <c r="AB193" s="61">
        <f>IF(AA193=0,0,AA193/AA$189*100)</f>
        <v>0</v>
      </c>
      <c r="AC193" s="252"/>
      <c r="AD193" s="8"/>
      <c r="AE193" s="4"/>
      <c r="AF193" s="7"/>
      <c r="AG193" s="4"/>
      <c r="AH193" s="22"/>
      <c r="AI193" s="282"/>
      <c r="AJ193" s="128">
        <f t="shared" si="2335"/>
        <v>0</v>
      </c>
      <c r="AK193" s="128">
        <f t="shared" si="2336"/>
        <v>0</v>
      </c>
      <c r="AL193" s="60"/>
      <c r="AM193" s="61">
        <f>IF(AL193=0,0,AL193/AL$189*100)</f>
        <v>0</v>
      </c>
      <c r="AN193" s="62"/>
      <c r="AO193" s="61">
        <f t="shared" si="2345"/>
        <v>0</v>
      </c>
      <c r="AP193" s="62"/>
      <c r="AQ193" s="61">
        <f t="shared" si="2346"/>
        <v>0</v>
      </c>
      <c r="AR193" s="62"/>
      <c r="AS193" s="61">
        <f t="shared" si="2347"/>
        <v>0</v>
      </c>
      <c r="AT193" s="62"/>
      <c r="AU193" s="61">
        <f t="shared" si="2348"/>
        <v>0</v>
      </c>
      <c r="AV193" s="62"/>
      <c r="AW193" s="61">
        <f t="shared" si="2349"/>
        <v>0</v>
      </c>
      <c r="AX193" s="62"/>
      <c r="AY193" s="61">
        <f t="shared" si="2350"/>
        <v>0</v>
      </c>
      <c r="AZ193" s="62"/>
      <c r="BA193" s="61">
        <f t="shared" si="2351"/>
        <v>0</v>
      </c>
      <c r="BB193" s="62"/>
      <c r="BC193" s="61">
        <f t="shared" si="2352"/>
        <v>0</v>
      </c>
      <c r="BD193" s="62"/>
      <c r="BE193" s="61">
        <f t="shared" si="2353"/>
        <v>0</v>
      </c>
      <c r="BF193" s="62"/>
      <c r="BG193" s="61">
        <f t="shared" si="2354"/>
        <v>0</v>
      </c>
      <c r="BH193" s="62"/>
      <c r="BI193" s="61">
        <f t="shared" si="2355"/>
        <v>0</v>
      </c>
      <c r="BJ193" s="62">
        <f>BH193</f>
        <v>0</v>
      </c>
      <c r="BK193" s="61">
        <f>IF(BJ193=0,0,BJ193/BJ$189*100)</f>
        <v>0</v>
      </c>
      <c r="BL193" s="252"/>
      <c r="BM193" s="8"/>
      <c r="BN193" s="4"/>
      <c r="BO193" s="7"/>
      <c r="BP193" s="4"/>
      <c r="BQ193" s="22"/>
      <c r="BR193" s="282"/>
      <c r="BS193" s="128">
        <f t="shared" si="2337"/>
        <v>0</v>
      </c>
      <c r="BT193" s="128">
        <f t="shared" si="2338"/>
        <v>0</v>
      </c>
      <c r="BU193" s="60"/>
      <c r="BV193" s="61">
        <f>IF(BU193=0,0,BU193/BU$189*100)</f>
        <v>0</v>
      </c>
      <c r="BW193" s="62"/>
      <c r="BX193" s="61">
        <f t="shared" si="2356"/>
        <v>0</v>
      </c>
      <c r="BY193" s="62"/>
      <c r="BZ193" s="61">
        <f t="shared" si="2357"/>
        <v>0</v>
      </c>
      <c r="CA193" s="62"/>
      <c r="CB193" s="61">
        <f t="shared" si="2358"/>
        <v>0</v>
      </c>
      <c r="CC193" s="62"/>
      <c r="CD193" s="61">
        <f t="shared" si="2359"/>
        <v>0</v>
      </c>
      <c r="CE193" s="62"/>
      <c r="CF193" s="61">
        <f t="shared" si="2360"/>
        <v>0</v>
      </c>
      <c r="CG193" s="62"/>
      <c r="CH193" s="61">
        <f t="shared" si="2361"/>
        <v>0</v>
      </c>
      <c r="CI193" s="62"/>
      <c r="CJ193" s="61">
        <f t="shared" si="2362"/>
        <v>0</v>
      </c>
      <c r="CK193" s="62"/>
      <c r="CL193" s="61">
        <f t="shared" si="2363"/>
        <v>0</v>
      </c>
      <c r="CM193" s="62"/>
      <c r="CN193" s="61">
        <f t="shared" si="2364"/>
        <v>0</v>
      </c>
      <c r="CO193" s="62"/>
      <c r="CP193" s="61">
        <f t="shared" si="2365"/>
        <v>0</v>
      </c>
      <c r="CQ193" s="62"/>
      <c r="CR193" s="61">
        <f t="shared" si="2366"/>
        <v>0</v>
      </c>
      <c r="CS193" s="62">
        <f>CQ193</f>
        <v>0</v>
      </c>
      <c r="CT193" s="61">
        <f>IF(CS193=0,0,CS193/CS$189*100)</f>
        <v>0</v>
      </c>
      <c r="CU193" s="252"/>
      <c r="CV193" s="8"/>
      <c r="CW193" s="4"/>
      <c r="CX193" s="7"/>
      <c r="CY193" s="4"/>
      <c r="CZ193" s="22"/>
      <c r="DA193" s="282"/>
      <c r="DB193" s="128">
        <f t="shared" si="2339"/>
        <v>0</v>
      </c>
      <c r="DC193" s="128">
        <f t="shared" si="2340"/>
        <v>0</v>
      </c>
      <c r="DD193" s="60"/>
      <c r="DE193" s="61">
        <f>IF(DD193=0,0,DD193/DD$189*100)</f>
        <v>0</v>
      </c>
      <c r="DF193" s="62"/>
      <c r="DG193" s="61">
        <f t="shared" si="2367"/>
        <v>0</v>
      </c>
      <c r="DH193" s="62"/>
      <c r="DI193" s="61">
        <f t="shared" si="2368"/>
        <v>0</v>
      </c>
      <c r="DJ193" s="62"/>
      <c r="DK193" s="61">
        <f t="shared" si="2369"/>
        <v>0</v>
      </c>
      <c r="DL193" s="62"/>
      <c r="DM193" s="61">
        <f t="shared" si="2370"/>
        <v>0</v>
      </c>
      <c r="DN193" s="62"/>
      <c r="DO193" s="61">
        <f t="shared" si="2371"/>
        <v>0</v>
      </c>
      <c r="DP193" s="62"/>
      <c r="DQ193" s="61">
        <f t="shared" si="2372"/>
        <v>0</v>
      </c>
      <c r="DR193" s="62"/>
      <c r="DS193" s="61">
        <f t="shared" si="2373"/>
        <v>0</v>
      </c>
      <c r="DT193" s="62"/>
      <c r="DU193" s="61">
        <f t="shared" si="2374"/>
        <v>0</v>
      </c>
      <c r="DV193" s="62"/>
      <c r="DW193" s="61">
        <f t="shared" si="2375"/>
        <v>0</v>
      </c>
      <c r="DX193" s="62"/>
      <c r="DY193" s="61">
        <f t="shared" si="2376"/>
        <v>0</v>
      </c>
      <c r="DZ193" s="62"/>
      <c r="EA193" s="61">
        <f t="shared" si="2377"/>
        <v>0</v>
      </c>
      <c r="EB193" s="62">
        <f>DZ193</f>
        <v>0</v>
      </c>
      <c r="EC193" s="61">
        <f>IF(EB193=0,0,EB193/EB$189*100)</f>
        <v>0</v>
      </c>
      <c r="ED193" s="252"/>
      <c r="EE193" s="8"/>
      <c r="EF193" s="4"/>
      <c r="EG193" s="7"/>
      <c r="EH193" s="4"/>
      <c r="EI193" s="22"/>
      <c r="EJ193" s="282"/>
      <c r="EK193" s="128">
        <f t="shared" si="2341"/>
        <v>0</v>
      </c>
      <c r="EL193" s="128">
        <f t="shared" si="2342"/>
        <v>0</v>
      </c>
      <c r="EM193" s="60"/>
      <c r="EN193" s="61">
        <f>IF(EM193=0,0,EM193/EM$189*100)</f>
        <v>0</v>
      </c>
      <c r="EO193" s="62"/>
      <c r="EP193" s="61">
        <f t="shared" si="2378"/>
        <v>0</v>
      </c>
      <c r="EQ193" s="62"/>
      <c r="ER193" s="61">
        <f t="shared" si="2379"/>
        <v>0</v>
      </c>
      <c r="ES193" s="62"/>
      <c r="ET193" s="61">
        <f t="shared" si="2380"/>
        <v>0</v>
      </c>
      <c r="EU193" s="62"/>
      <c r="EV193" s="61">
        <f t="shared" si="2381"/>
        <v>0</v>
      </c>
      <c r="EW193" s="62"/>
      <c r="EX193" s="61">
        <f t="shared" si="2382"/>
        <v>0</v>
      </c>
      <c r="EY193" s="62"/>
      <c r="EZ193" s="61">
        <f t="shared" si="2383"/>
        <v>0</v>
      </c>
      <c r="FA193" s="62"/>
      <c r="FB193" s="61">
        <f t="shared" si="2384"/>
        <v>0</v>
      </c>
      <c r="FC193" s="62"/>
      <c r="FD193" s="61">
        <f t="shared" si="2385"/>
        <v>0</v>
      </c>
      <c r="FE193" s="62"/>
      <c r="FF193" s="61">
        <f t="shared" si="2386"/>
        <v>0</v>
      </c>
      <c r="FG193" s="62"/>
      <c r="FH193" s="61">
        <f t="shared" si="2387"/>
        <v>0</v>
      </c>
      <c r="FI193" s="62"/>
      <c r="FJ193" s="61">
        <f t="shared" si="2388"/>
        <v>0</v>
      </c>
      <c r="FK193" s="62">
        <f>FI193</f>
        <v>0</v>
      </c>
      <c r="FL193" s="61">
        <f>IF(FK193=0,0,FK193/FK$189*100)</f>
        <v>0</v>
      </c>
      <c r="FM193" s="252"/>
      <c r="FN193" s="8"/>
      <c r="FO193" s="4"/>
      <c r="FP193" s="7"/>
      <c r="FQ193" s="4"/>
      <c r="FR193" s="22"/>
      <c r="FS193" s="282"/>
    </row>
    <row r="194" spans="1:175" hidden="1" outlineLevel="1" x14ac:dyDescent="0.2">
      <c r="A194" s="384"/>
      <c r="B194" s="387"/>
      <c r="C194" s="62"/>
      <c r="D194" s="61">
        <f>IF(C194=0,0,C194/C$189*100)</f>
        <v>0</v>
      </c>
      <c r="E194" s="62"/>
      <c r="F194" s="61">
        <f t="shared" si="2343"/>
        <v>0</v>
      </c>
      <c r="G194" s="62"/>
      <c r="H194" s="61">
        <f t="shared" si="2343"/>
        <v>0</v>
      </c>
      <c r="I194" s="62"/>
      <c r="J194" s="61">
        <f t="shared" si="2343"/>
        <v>0</v>
      </c>
      <c r="K194" s="62"/>
      <c r="L194" s="61">
        <f t="shared" si="2343"/>
        <v>0</v>
      </c>
      <c r="M194" s="62"/>
      <c r="N194" s="61">
        <f t="shared" si="2343"/>
        <v>0</v>
      </c>
      <c r="O194" s="62"/>
      <c r="P194" s="61">
        <f t="shared" si="2343"/>
        <v>0</v>
      </c>
      <c r="Q194" s="62"/>
      <c r="R194" s="61">
        <f t="shared" si="2343"/>
        <v>0</v>
      </c>
      <c r="S194" s="62"/>
      <c r="T194" s="61">
        <f t="shared" si="2343"/>
        <v>0</v>
      </c>
      <c r="U194" s="62"/>
      <c r="V194" s="61">
        <f t="shared" si="2344"/>
        <v>0</v>
      </c>
      <c r="W194" s="62"/>
      <c r="X194" s="61">
        <f t="shared" si="2344"/>
        <v>0</v>
      </c>
      <c r="Y194" s="62"/>
      <c r="Z194" s="61">
        <f t="shared" si="2344"/>
        <v>0</v>
      </c>
      <c r="AA194" s="62">
        <f>Y194</f>
        <v>0</v>
      </c>
      <c r="AB194" s="61">
        <f>IF(AA194=0,0,AA194/AA$189*100)</f>
        <v>0</v>
      </c>
      <c r="AC194" s="252"/>
      <c r="AD194" s="8"/>
      <c r="AE194" s="4"/>
      <c r="AF194" s="7"/>
      <c r="AG194" s="4"/>
      <c r="AH194" s="22"/>
      <c r="AI194" s="282"/>
      <c r="AJ194" s="128">
        <f t="shared" si="2335"/>
        <v>0</v>
      </c>
      <c r="AK194" s="128">
        <f t="shared" si="2336"/>
        <v>0</v>
      </c>
      <c r="AL194" s="60"/>
      <c r="AM194" s="61">
        <f>IF(AL194=0,0,AL194/AL$189*100)</f>
        <v>0</v>
      </c>
      <c r="AN194" s="62"/>
      <c r="AO194" s="61">
        <f t="shared" si="2345"/>
        <v>0</v>
      </c>
      <c r="AP194" s="62"/>
      <c r="AQ194" s="61">
        <f t="shared" si="2346"/>
        <v>0</v>
      </c>
      <c r="AR194" s="62"/>
      <c r="AS194" s="61">
        <f t="shared" si="2347"/>
        <v>0</v>
      </c>
      <c r="AT194" s="62"/>
      <c r="AU194" s="61">
        <f t="shared" si="2348"/>
        <v>0</v>
      </c>
      <c r="AV194" s="62"/>
      <c r="AW194" s="61">
        <f t="shared" si="2349"/>
        <v>0</v>
      </c>
      <c r="AX194" s="62"/>
      <c r="AY194" s="61">
        <f t="shared" si="2350"/>
        <v>0</v>
      </c>
      <c r="AZ194" s="62"/>
      <c r="BA194" s="61">
        <f t="shared" si="2351"/>
        <v>0</v>
      </c>
      <c r="BB194" s="62"/>
      <c r="BC194" s="61">
        <f t="shared" si="2352"/>
        <v>0</v>
      </c>
      <c r="BD194" s="62"/>
      <c r="BE194" s="61">
        <f t="shared" si="2353"/>
        <v>0</v>
      </c>
      <c r="BF194" s="62"/>
      <c r="BG194" s="61">
        <f t="shared" si="2354"/>
        <v>0</v>
      </c>
      <c r="BH194" s="62"/>
      <c r="BI194" s="61">
        <f t="shared" si="2355"/>
        <v>0</v>
      </c>
      <c r="BJ194" s="62">
        <f>BH194</f>
        <v>0</v>
      </c>
      <c r="BK194" s="61">
        <f>IF(BJ194=0,0,BJ194/BJ$189*100)</f>
        <v>0</v>
      </c>
      <c r="BL194" s="252"/>
      <c r="BM194" s="8"/>
      <c r="BN194" s="4"/>
      <c r="BO194" s="7"/>
      <c r="BP194" s="4"/>
      <c r="BQ194" s="22"/>
      <c r="BR194" s="282"/>
      <c r="BS194" s="128">
        <f t="shared" si="2337"/>
        <v>0</v>
      </c>
      <c r="BT194" s="128">
        <f t="shared" si="2338"/>
        <v>0</v>
      </c>
      <c r="BU194" s="60"/>
      <c r="BV194" s="61">
        <f>IF(BU194=0,0,BU194/BU$189*100)</f>
        <v>0</v>
      </c>
      <c r="BW194" s="62"/>
      <c r="BX194" s="61">
        <f t="shared" si="2356"/>
        <v>0</v>
      </c>
      <c r="BY194" s="62"/>
      <c r="BZ194" s="61">
        <f t="shared" si="2357"/>
        <v>0</v>
      </c>
      <c r="CA194" s="62"/>
      <c r="CB194" s="61">
        <f t="shared" si="2358"/>
        <v>0</v>
      </c>
      <c r="CC194" s="62"/>
      <c r="CD194" s="61">
        <f t="shared" si="2359"/>
        <v>0</v>
      </c>
      <c r="CE194" s="62"/>
      <c r="CF194" s="61">
        <f t="shared" si="2360"/>
        <v>0</v>
      </c>
      <c r="CG194" s="62"/>
      <c r="CH194" s="61">
        <f t="shared" si="2361"/>
        <v>0</v>
      </c>
      <c r="CI194" s="62"/>
      <c r="CJ194" s="61">
        <f t="shared" si="2362"/>
        <v>0</v>
      </c>
      <c r="CK194" s="62"/>
      <c r="CL194" s="61">
        <f t="shared" si="2363"/>
        <v>0</v>
      </c>
      <c r="CM194" s="62"/>
      <c r="CN194" s="61">
        <f t="shared" si="2364"/>
        <v>0</v>
      </c>
      <c r="CO194" s="62"/>
      <c r="CP194" s="61">
        <f t="shared" si="2365"/>
        <v>0</v>
      </c>
      <c r="CQ194" s="62"/>
      <c r="CR194" s="61">
        <f t="shared" si="2366"/>
        <v>0</v>
      </c>
      <c r="CS194" s="62">
        <f>CQ194</f>
        <v>0</v>
      </c>
      <c r="CT194" s="61">
        <f>IF(CS194=0,0,CS194/CS$189*100)</f>
        <v>0</v>
      </c>
      <c r="CU194" s="252"/>
      <c r="CV194" s="8"/>
      <c r="CW194" s="4"/>
      <c r="CX194" s="7"/>
      <c r="CY194" s="4"/>
      <c r="CZ194" s="22"/>
      <c r="DA194" s="282"/>
      <c r="DB194" s="128">
        <f t="shared" si="2339"/>
        <v>0</v>
      </c>
      <c r="DC194" s="128">
        <f t="shared" si="2340"/>
        <v>0</v>
      </c>
      <c r="DD194" s="60"/>
      <c r="DE194" s="61">
        <f>IF(DD194=0,0,DD194/DD$189*100)</f>
        <v>0</v>
      </c>
      <c r="DF194" s="62"/>
      <c r="DG194" s="61">
        <f t="shared" si="2367"/>
        <v>0</v>
      </c>
      <c r="DH194" s="62"/>
      <c r="DI194" s="61">
        <f t="shared" si="2368"/>
        <v>0</v>
      </c>
      <c r="DJ194" s="62"/>
      <c r="DK194" s="61">
        <f t="shared" si="2369"/>
        <v>0</v>
      </c>
      <c r="DL194" s="62"/>
      <c r="DM194" s="61">
        <f t="shared" si="2370"/>
        <v>0</v>
      </c>
      <c r="DN194" s="62"/>
      <c r="DO194" s="61">
        <f t="shared" si="2371"/>
        <v>0</v>
      </c>
      <c r="DP194" s="62"/>
      <c r="DQ194" s="61">
        <f t="shared" si="2372"/>
        <v>0</v>
      </c>
      <c r="DR194" s="62"/>
      <c r="DS194" s="61">
        <f t="shared" si="2373"/>
        <v>0</v>
      </c>
      <c r="DT194" s="62"/>
      <c r="DU194" s="61">
        <f t="shared" si="2374"/>
        <v>0</v>
      </c>
      <c r="DV194" s="62"/>
      <c r="DW194" s="61">
        <f t="shared" si="2375"/>
        <v>0</v>
      </c>
      <c r="DX194" s="62"/>
      <c r="DY194" s="61">
        <f t="shared" si="2376"/>
        <v>0</v>
      </c>
      <c r="DZ194" s="62"/>
      <c r="EA194" s="61">
        <f t="shared" si="2377"/>
        <v>0</v>
      </c>
      <c r="EB194" s="62">
        <f>DZ194</f>
        <v>0</v>
      </c>
      <c r="EC194" s="61">
        <f>IF(EB194=0,0,EB194/EB$189*100)</f>
        <v>0</v>
      </c>
      <c r="ED194" s="252"/>
      <c r="EE194" s="8"/>
      <c r="EF194" s="4"/>
      <c r="EG194" s="7"/>
      <c r="EH194" s="4"/>
      <c r="EI194" s="22"/>
      <c r="EJ194" s="282"/>
      <c r="EK194" s="128">
        <f t="shared" si="2341"/>
        <v>0</v>
      </c>
      <c r="EL194" s="128">
        <f t="shared" si="2342"/>
        <v>0</v>
      </c>
      <c r="EM194" s="60"/>
      <c r="EN194" s="61">
        <f>IF(EM194=0,0,EM194/EM$189*100)</f>
        <v>0</v>
      </c>
      <c r="EO194" s="62"/>
      <c r="EP194" s="61">
        <f t="shared" si="2378"/>
        <v>0</v>
      </c>
      <c r="EQ194" s="62"/>
      <c r="ER194" s="61">
        <f t="shared" si="2379"/>
        <v>0</v>
      </c>
      <c r="ES194" s="62"/>
      <c r="ET194" s="61">
        <f t="shared" si="2380"/>
        <v>0</v>
      </c>
      <c r="EU194" s="62"/>
      <c r="EV194" s="61">
        <f t="shared" si="2381"/>
        <v>0</v>
      </c>
      <c r="EW194" s="62"/>
      <c r="EX194" s="61">
        <f t="shared" si="2382"/>
        <v>0</v>
      </c>
      <c r="EY194" s="62"/>
      <c r="EZ194" s="61">
        <f t="shared" si="2383"/>
        <v>0</v>
      </c>
      <c r="FA194" s="62"/>
      <c r="FB194" s="61">
        <f t="shared" si="2384"/>
        <v>0</v>
      </c>
      <c r="FC194" s="62"/>
      <c r="FD194" s="61">
        <f t="shared" si="2385"/>
        <v>0</v>
      </c>
      <c r="FE194" s="62"/>
      <c r="FF194" s="61">
        <f t="shared" si="2386"/>
        <v>0</v>
      </c>
      <c r="FG194" s="62"/>
      <c r="FH194" s="61">
        <f t="shared" si="2387"/>
        <v>0</v>
      </c>
      <c r="FI194" s="62"/>
      <c r="FJ194" s="61">
        <f t="shared" si="2388"/>
        <v>0</v>
      </c>
      <c r="FK194" s="62">
        <f>FI194</f>
        <v>0</v>
      </c>
      <c r="FL194" s="61">
        <f>IF(FK194=0,0,FK194/FK$189*100)</f>
        <v>0</v>
      </c>
      <c r="FM194" s="252"/>
      <c r="FN194" s="8"/>
      <c r="FO194" s="4"/>
      <c r="FP194" s="7"/>
      <c r="FQ194" s="4"/>
      <c r="FR194" s="22"/>
      <c r="FS194" s="282"/>
    </row>
    <row r="195" spans="1:175" ht="4.5" customHeight="1" x14ac:dyDescent="0.2">
      <c r="A195" s="49"/>
      <c r="B195" s="49"/>
      <c r="C195" s="62"/>
      <c r="D195" s="61"/>
      <c r="E195" s="62"/>
      <c r="F195" s="61"/>
      <c r="G195" s="62"/>
      <c r="H195" s="61"/>
      <c r="I195" s="62"/>
      <c r="J195" s="61"/>
      <c r="K195" s="62"/>
      <c r="L195" s="61"/>
      <c r="M195" s="62"/>
      <c r="N195" s="61"/>
      <c r="O195" s="62"/>
      <c r="P195" s="61"/>
      <c r="Q195" s="62"/>
      <c r="R195" s="61"/>
      <c r="S195" s="62"/>
      <c r="T195" s="61"/>
      <c r="U195" s="62"/>
      <c r="V195" s="61"/>
      <c r="W195" s="62"/>
      <c r="X195" s="61"/>
      <c r="Y195" s="62"/>
      <c r="Z195" s="61"/>
      <c r="AA195" s="62"/>
      <c r="AB195" s="61"/>
      <c r="AC195" s="252"/>
      <c r="AD195" s="8"/>
      <c r="AE195" s="4"/>
      <c r="AF195" s="7"/>
      <c r="AG195" s="4"/>
      <c r="AH195" s="22"/>
      <c r="AI195" s="282"/>
      <c r="AJ195" s="49"/>
      <c r="AK195" s="49"/>
      <c r="AL195" s="62"/>
      <c r="AM195" s="61"/>
      <c r="AN195" s="62"/>
      <c r="AO195" s="61"/>
      <c r="AP195" s="62"/>
      <c r="AQ195" s="61"/>
      <c r="AR195" s="62"/>
      <c r="AS195" s="61"/>
      <c r="AT195" s="62"/>
      <c r="AU195" s="61"/>
      <c r="AV195" s="62"/>
      <c r="AW195" s="61"/>
      <c r="AX195" s="62"/>
      <c r="AY195" s="61"/>
      <c r="AZ195" s="62"/>
      <c r="BA195" s="61"/>
      <c r="BB195" s="62"/>
      <c r="BC195" s="61"/>
      <c r="BD195" s="62"/>
      <c r="BE195" s="61"/>
      <c r="BF195" s="62"/>
      <c r="BG195" s="61"/>
      <c r="BH195" s="62"/>
      <c r="BI195" s="61"/>
      <c r="BJ195" s="62"/>
      <c r="BK195" s="61"/>
      <c r="BL195" s="252"/>
      <c r="BM195" s="8"/>
      <c r="BN195" s="4"/>
      <c r="BO195" s="7"/>
      <c r="BP195" s="4"/>
      <c r="BQ195" s="22"/>
      <c r="BR195" s="282"/>
      <c r="BS195" s="49"/>
      <c r="BT195" s="49"/>
      <c r="BU195" s="62"/>
      <c r="BV195" s="61"/>
      <c r="BW195" s="62"/>
      <c r="BX195" s="61"/>
      <c r="BY195" s="62"/>
      <c r="BZ195" s="61"/>
      <c r="CA195" s="62"/>
      <c r="CB195" s="61"/>
      <c r="CC195" s="62"/>
      <c r="CD195" s="61"/>
      <c r="CE195" s="62"/>
      <c r="CF195" s="61"/>
      <c r="CG195" s="62"/>
      <c r="CH195" s="61"/>
      <c r="CI195" s="62"/>
      <c r="CJ195" s="61"/>
      <c r="CK195" s="62"/>
      <c r="CL195" s="61"/>
      <c r="CM195" s="62"/>
      <c r="CN195" s="61"/>
      <c r="CO195" s="62"/>
      <c r="CP195" s="61"/>
      <c r="CQ195" s="62"/>
      <c r="CR195" s="61"/>
      <c r="CS195" s="62"/>
      <c r="CT195" s="61"/>
      <c r="CU195" s="252"/>
      <c r="CV195" s="8"/>
      <c r="CW195" s="4"/>
      <c r="CX195" s="7"/>
      <c r="CY195" s="4"/>
      <c r="CZ195" s="22"/>
      <c r="DA195" s="282"/>
      <c r="DB195" s="49"/>
      <c r="DC195" s="49"/>
      <c r="DD195" s="62"/>
      <c r="DE195" s="61"/>
      <c r="DF195" s="62"/>
      <c r="DG195" s="61"/>
      <c r="DH195" s="62"/>
      <c r="DI195" s="61"/>
      <c r="DJ195" s="62"/>
      <c r="DK195" s="61"/>
      <c r="DL195" s="62"/>
      <c r="DM195" s="61"/>
      <c r="DN195" s="62"/>
      <c r="DO195" s="61"/>
      <c r="DP195" s="62"/>
      <c r="DQ195" s="61"/>
      <c r="DR195" s="62"/>
      <c r="DS195" s="61"/>
      <c r="DT195" s="62"/>
      <c r="DU195" s="61"/>
      <c r="DV195" s="62"/>
      <c r="DW195" s="61"/>
      <c r="DX195" s="62"/>
      <c r="DY195" s="61"/>
      <c r="DZ195" s="62"/>
      <c r="EA195" s="61"/>
      <c r="EB195" s="62"/>
      <c r="EC195" s="61"/>
      <c r="ED195" s="252"/>
      <c r="EE195" s="8"/>
      <c r="EF195" s="4"/>
      <c r="EG195" s="7"/>
      <c r="EH195" s="4"/>
      <c r="EI195" s="22"/>
      <c r="EJ195" s="282"/>
      <c r="EK195" s="49"/>
      <c r="EL195" s="49"/>
      <c r="EM195" s="62"/>
      <c r="EN195" s="61"/>
      <c r="EO195" s="62"/>
      <c r="EP195" s="61"/>
      <c r="EQ195" s="62"/>
      <c r="ER195" s="61"/>
      <c r="ES195" s="62"/>
      <c r="ET195" s="61"/>
      <c r="EU195" s="62"/>
      <c r="EV195" s="61"/>
      <c r="EW195" s="62"/>
      <c r="EX195" s="61"/>
      <c r="EY195" s="62"/>
      <c r="EZ195" s="61"/>
      <c r="FA195" s="62"/>
      <c r="FB195" s="61"/>
      <c r="FC195" s="62"/>
      <c r="FD195" s="61"/>
      <c r="FE195" s="62"/>
      <c r="FF195" s="61"/>
      <c r="FG195" s="62"/>
      <c r="FH195" s="61"/>
      <c r="FI195" s="62"/>
      <c r="FJ195" s="61"/>
      <c r="FK195" s="62"/>
      <c r="FL195" s="61"/>
      <c r="FM195" s="252"/>
      <c r="FN195" s="8"/>
      <c r="FO195" s="4"/>
      <c r="FP195" s="7"/>
      <c r="FQ195" s="4"/>
      <c r="FR195" s="22"/>
      <c r="FS195" s="282"/>
    </row>
    <row r="196" spans="1:175" s="28" customFormat="1" collapsed="1" x14ac:dyDescent="0.2">
      <c r="A196" s="50" t="s">
        <v>27</v>
      </c>
      <c r="B196" s="50" t="s">
        <v>324</v>
      </c>
      <c r="C196" s="51">
        <f>SUM(C197:C201)</f>
        <v>0</v>
      </c>
      <c r="D196" s="52">
        <f>IF(C196=0,0,C196/C$203*100)</f>
        <v>0</v>
      </c>
      <c r="E196" s="51">
        <f>SUM(E197:E201)</f>
        <v>0</v>
      </c>
      <c r="F196" s="52">
        <f>IF(E196=0,0,E196/E$203*100)</f>
        <v>0</v>
      </c>
      <c r="G196" s="51">
        <f>SUM(G197:G201)</f>
        <v>0</v>
      </c>
      <c r="H196" s="52">
        <f>IF(G196=0,0,G196/G$203*100)</f>
        <v>0</v>
      </c>
      <c r="I196" s="51">
        <f>SUM(I197:I201)</f>
        <v>0</v>
      </c>
      <c r="J196" s="52">
        <f>IF(I196=0,0,I196/I$203*100)</f>
        <v>0</v>
      </c>
      <c r="K196" s="51">
        <f>SUM(K197:K201)</f>
        <v>0</v>
      </c>
      <c r="L196" s="52">
        <f>IF(K196=0,0,K196/K$203*100)</f>
        <v>0</v>
      </c>
      <c r="M196" s="51">
        <f>SUM(M197:M201)</f>
        <v>0</v>
      </c>
      <c r="N196" s="52">
        <f>IF(M196=0,0,M196/M$203*100)</f>
        <v>0</v>
      </c>
      <c r="O196" s="51">
        <f>SUM(O197:O201)</f>
        <v>0</v>
      </c>
      <c r="P196" s="52">
        <f>IF(O196=0,0,O196/O$203*100)</f>
        <v>0</v>
      </c>
      <c r="Q196" s="51">
        <f>SUM(Q197:Q201)</f>
        <v>0</v>
      </c>
      <c r="R196" s="52">
        <f>IF(Q196=0,0,Q196/Q$203*100)</f>
        <v>0</v>
      </c>
      <c r="S196" s="51">
        <f>SUM(S197:S201)</f>
        <v>0</v>
      </c>
      <c r="T196" s="52">
        <f>IF(S196=0,0,S196/S$203*100)</f>
        <v>0</v>
      </c>
      <c r="U196" s="51">
        <f>SUM(U197:U201)</f>
        <v>0</v>
      </c>
      <c r="V196" s="52">
        <f>IF(U196=0,0,U196/U$203*100)</f>
        <v>0</v>
      </c>
      <c r="W196" s="51">
        <f>SUM(W197:W201)</f>
        <v>0</v>
      </c>
      <c r="X196" s="52">
        <f>IF(W196=0,0,W196/W$203*100)</f>
        <v>0</v>
      </c>
      <c r="Y196" s="51">
        <f>SUM(Y197:Y201)</f>
        <v>0</v>
      </c>
      <c r="Z196" s="52">
        <f>IF(Y196=0,0,Y196/Y$203*100)</f>
        <v>0</v>
      </c>
      <c r="AA196" s="51">
        <f t="shared" ref="AA196" si="2389">Y196</f>
        <v>0</v>
      </c>
      <c r="AB196" s="52">
        <f>IF(AA196=0,0,AA196/AA$203*100)</f>
        <v>0</v>
      </c>
      <c r="AC196" s="252"/>
      <c r="AD196" s="8"/>
      <c r="AE196" s="4"/>
      <c r="AF196" s="7"/>
      <c r="AG196" s="4"/>
      <c r="AH196" s="22"/>
      <c r="AI196" s="282"/>
      <c r="AJ196" s="50" t="s">
        <v>27</v>
      </c>
      <c r="AK196" s="50" t="s">
        <v>324</v>
      </c>
      <c r="AL196" s="51">
        <f>SUM(AL197:AL201)</f>
        <v>0</v>
      </c>
      <c r="AM196" s="52">
        <f>IF(AL196=0,0,AL196/AL$203*100)</f>
        <v>0</v>
      </c>
      <c r="AN196" s="51">
        <f>SUM(AN197:AN201)</f>
        <v>0</v>
      </c>
      <c r="AO196" s="52">
        <f>IF(AN196=0,0,AN196/AN$203*100)</f>
        <v>0</v>
      </c>
      <c r="AP196" s="51">
        <f>SUM(AP197:AP201)</f>
        <v>0</v>
      </c>
      <c r="AQ196" s="52">
        <f>IF(AP196=0,0,AP196/AP$203*100)</f>
        <v>0</v>
      </c>
      <c r="AR196" s="51">
        <f>SUM(AR197:AR201)</f>
        <v>0</v>
      </c>
      <c r="AS196" s="52">
        <f>IF(AR196=0,0,AR196/AR$203*100)</f>
        <v>0</v>
      </c>
      <c r="AT196" s="51">
        <f>SUM(AT197:AT201)</f>
        <v>0</v>
      </c>
      <c r="AU196" s="52">
        <f>IF(AT196=0,0,AT196/AT$203*100)</f>
        <v>0</v>
      </c>
      <c r="AV196" s="51">
        <f>SUM(AV197:AV201)</f>
        <v>0</v>
      </c>
      <c r="AW196" s="52">
        <f>IF(AV196=0,0,AV196/AV$203*100)</f>
        <v>0</v>
      </c>
      <c r="AX196" s="51">
        <f>SUM(AX197:AX201)</f>
        <v>0</v>
      </c>
      <c r="AY196" s="52">
        <f>IF(AX196=0,0,AX196/AX$203*100)</f>
        <v>0</v>
      </c>
      <c r="AZ196" s="51">
        <f>SUM(AZ197:AZ201)</f>
        <v>0</v>
      </c>
      <c r="BA196" s="52">
        <f>IF(AZ196=0,0,AZ196/AZ$203*100)</f>
        <v>0</v>
      </c>
      <c r="BB196" s="51">
        <f>SUM(BB197:BB201)</f>
        <v>0</v>
      </c>
      <c r="BC196" s="52">
        <f>IF(BB196=0,0,BB196/BB$203*100)</f>
        <v>0</v>
      </c>
      <c r="BD196" s="51">
        <f>SUM(BD197:BD201)</f>
        <v>0</v>
      </c>
      <c r="BE196" s="52">
        <f>IF(BD196=0,0,BD196/BD$203*100)</f>
        <v>0</v>
      </c>
      <c r="BF196" s="51">
        <f>SUM(BF197:BF201)</f>
        <v>0</v>
      </c>
      <c r="BG196" s="52">
        <f>IF(BF196=0,0,BF196/BF$203*100)</f>
        <v>0</v>
      </c>
      <c r="BH196" s="51">
        <f>SUM(BH197:BH201)</f>
        <v>0</v>
      </c>
      <c r="BI196" s="52">
        <f>IF(BH196=0,0,BH196/BH$203*100)</f>
        <v>0</v>
      </c>
      <c r="BJ196" s="51">
        <f t="shared" ref="BJ196" si="2390">BH196</f>
        <v>0</v>
      </c>
      <c r="BK196" s="52">
        <f>IF(BJ196=0,0,BJ196/BJ$203*100)</f>
        <v>0</v>
      </c>
      <c r="BL196" s="252"/>
      <c r="BM196" s="8"/>
      <c r="BN196" s="4"/>
      <c r="BO196" s="7"/>
      <c r="BP196" s="4"/>
      <c r="BQ196" s="22"/>
      <c r="BR196" s="282"/>
      <c r="BS196" s="50" t="s">
        <v>27</v>
      </c>
      <c r="BT196" s="50" t="s">
        <v>324</v>
      </c>
      <c r="BU196" s="51">
        <f>SUM(BU197:BU201)</f>
        <v>0</v>
      </c>
      <c r="BV196" s="52">
        <f>IF(BU196=0,0,BU196/BU$203*100)</f>
        <v>0</v>
      </c>
      <c r="BW196" s="51">
        <f>SUM(BW197:BW201)</f>
        <v>0</v>
      </c>
      <c r="BX196" s="52">
        <f>IF(BW196=0,0,BW196/BW$203*100)</f>
        <v>0</v>
      </c>
      <c r="BY196" s="51">
        <f>SUM(BY197:BY201)</f>
        <v>0</v>
      </c>
      <c r="BZ196" s="52">
        <f>IF(BY196=0,0,BY196/BY$203*100)</f>
        <v>0</v>
      </c>
      <c r="CA196" s="51">
        <f>SUM(CA197:CA201)</f>
        <v>0</v>
      </c>
      <c r="CB196" s="52">
        <f>IF(CA196=0,0,CA196/CA$203*100)</f>
        <v>0</v>
      </c>
      <c r="CC196" s="51">
        <f>SUM(CC197:CC201)</f>
        <v>0</v>
      </c>
      <c r="CD196" s="52">
        <f>IF(CC196=0,0,CC196/CC$203*100)</f>
        <v>0</v>
      </c>
      <c r="CE196" s="51">
        <f>SUM(CE197:CE201)</f>
        <v>0</v>
      </c>
      <c r="CF196" s="52">
        <f>IF(CE196=0,0,CE196/CE$203*100)</f>
        <v>0</v>
      </c>
      <c r="CG196" s="51">
        <f>SUM(CG197:CG201)</f>
        <v>0</v>
      </c>
      <c r="CH196" s="52">
        <f>IF(CG196=0,0,CG196/CG$203*100)</f>
        <v>0</v>
      </c>
      <c r="CI196" s="51">
        <f>SUM(CI197:CI201)</f>
        <v>0</v>
      </c>
      <c r="CJ196" s="52">
        <f>IF(CI196=0,0,CI196/CI$203*100)</f>
        <v>0</v>
      </c>
      <c r="CK196" s="51">
        <f>SUM(CK197:CK201)</f>
        <v>0</v>
      </c>
      <c r="CL196" s="52">
        <f>IF(CK196=0,0,CK196/CK$203*100)</f>
        <v>0</v>
      </c>
      <c r="CM196" s="51">
        <f>SUM(CM197:CM201)</f>
        <v>0</v>
      </c>
      <c r="CN196" s="52">
        <f>IF(CM196=0,0,CM196/CM$203*100)</f>
        <v>0</v>
      </c>
      <c r="CO196" s="51">
        <f>SUM(CO197:CO201)</f>
        <v>0</v>
      </c>
      <c r="CP196" s="52">
        <f>IF(CO196=0,0,CO196/CO$203*100)</f>
        <v>0</v>
      </c>
      <c r="CQ196" s="51">
        <f>SUM(CQ197:CQ201)</f>
        <v>0</v>
      </c>
      <c r="CR196" s="52">
        <f>IF(CQ196=0,0,CQ196/CQ$203*100)</f>
        <v>0</v>
      </c>
      <c r="CS196" s="51">
        <f t="shared" ref="CS196" si="2391">CQ196</f>
        <v>0</v>
      </c>
      <c r="CT196" s="52">
        <f>IF(CS196=0,0,CS196/CS$203*100)</f>
        <v>0</v>
      </c>
      <c r="CU196" s="252"/>
      <c r="CV196" s="8"/>
      <c r="CW196" s="4"/>
      <c r="CX196" s="7"/>
      <c r="CY196" s="4"/>
      <c r="CZ196" s="22"/>
      <c r="DA196" s="282"/>
      <c r="DB196" s="50" t="s">
        <v>27</v>
      </c>
      <c r="DC196" s="50" t="s">
        <v>324</v>
      </c>
      <c r="DD196" s="51">
        <f>SUM(DD197:DD201)</f>
        <v>0</v>
      </c>
      <c r="DE196" s="52">
        <f>IF(DD196=0,0,DD196/DD$203*100)</f>
        <v>0</v>
      </c>
      <c r="DF196" s="51">
        <f>SUM(DF197:DF201)</f>
        <v>0</v>
      </c>
      <c r="DG196" s="52">
        <f>IF(DF196=0,0,DF196/DF$203*100)</f>
        <v>0</v>
      </c>
      <c r="DH196" s="51">
        <f>SUM(DH197:DH201)</f>
        <v>0</v>
      </c>
      <c r="DI196" s="52">
        <f>IF(DH196=0,0,DH196/DH$203*100)</f>
        <v>0</v>
      </c>
      <c r="DJ196" s="51">
        <f>SUM(DJ197:DJ201)</f>
        <v>0</v>
      </c>
      <c r="DK196" s="52">
        <f>IF(DJ196=0,0,DJ196/DJ$203*100)</f>
        <v>0</v>
      </c>
      <c r="DL196" s="51">
        <f>SUM(DL197:DL201)</f>
        <v>0</v>
      </c>
      <c r="DM196" s="52">
        <f>IF(DL196=0,0,DL196/DL$203*100)</f>
        <v>0</v>
      </c>
      <c r="DN196" s="51">
        <f>SUM(DN197:DN201)</f>
        <v>0</v>
      </c>
      <c r="DO196" s="52">
        <f>IF(DN196=0,0,DN196/DN$203*100)</f>
        <v>0</v>
      </c>
      <c r="DP196" s="51">
        <f>SUM(DP197:DP201)</f>
        <v>0</v>
      </c>
      <c r="DQ196" s="52">
        <f>IF(DP196=0,0,DP196/DP$203*100)</f>
        <v>0</v>
      </c>
      <c r="DR196" s="51">
        <f>SUM(DR197:DR201)</f>
        <v>0</v>
      </c>
      <c r="DS196" s="52">
        <f>IF(DR196=0,0,DR196/DR$203*100)</f>
        <v>0</v>
      </c>
      <c r="DT196" s="51">
        <f>SUM(DT197:DT201)</f>
        <v>0</v>
      </c>
      <c r="DU196" s="52">
        <f>IF(DT196=0,0,DT196/DT$203*100)</f>
        <v>0</v>
      </c>
      <c r="DV196" s="51">
        <f>SUM(DV197:DV201)</f>
        <v>0</v>
      </c>
      <c r="DW196" s="52">
        <f>IF(DV196=0,0,DV196/DV$203*100)</f>
        <v>0</v>
      </c>
      <c r="DX196" s="51">
        <f>SUM(DX197:DX201)</f>
        <v>0</v>
      </c>
      <c r="DY196" s="52">
        <f>IF(DX196=0,0,DX196/DX$203*100)</f>
        <v>0</v>
      </c>
      <c r="DZ196" s="51">
        <f>SUM(DZ197:DZ201)</f>
        <v>0</v>
      </c>
      <c r="EA196" s="52">
        <f>IF(DZ196=0,0,DZ196/DZ$203*100)</f>
        <v>0</v>
      </c>
      <c r="EB196" s="51">
        <f t="shared" ref="EB196" si="2392">DZ196</f>
        <v>0</v>
      </c>
      <c r="EC196" s="52">
        <f>IF(EB196=0,0,EB196/EB$203*100)</f>
        <v>0</v>
      </c>
      <c r="ED196" s="252"/>
      <c r="EE196" s="8"/>
      <c r="EF196" s="4"/>
      <c r="EG196" s="7"/>
      <c r="EH196" s="4"/>
      <c r="EI196" s="22"/>
      <c r="EJ196" s="282"/>
      <c r="EK196" s="50" t="s">
        <v>27</v>
      </c>
      <c r="EL196" s="50" t="s">
        <v>324</v>
      </c>
      <c r="EM196" s="51">
        <f>SUM(EM197:EM201)</f>
        <v>0</v>
      </c>
      <c r="EN196" s="52">
        <f>IF(EM196=0,0,EM196/EM$203*100)</f>
        <v>0</v>
      </c>
      <c r="EO196" s="51">
        <f>SUM(EO197:EO201)</f>
        <v>0</v>
      </c>
      <c r="EP196" s="52">
        <f>IF(EO196=0,0,EO196/EO$203*100)</f>
        <v>0</v>
      </c>
      <c r="EQ196" s="51">
        <f>SUM(EQ197:EQ201)</f>
        <v>0</v>
      </c>
      <c r="ER196" s="52">
        <f>IF(EQ196=0,0,EQ196/EQ$203*100)</f>
        <v>0</v>
      </c>
      <c r="ES196" s="51">
        <f>SUM(ES197:ES201)</f>
        <v>0</v>
      </c>
      <c r="ET196" s="52">
        <f>IF(ES196=0,0,ES196/ES$203*100)</f>
        <v>0</v>
      </c>
      <c r="EU196" s="51">
        <f>SUM(EU197:EU201)</f>
        <v>0</v>
      </c>
      <c r="EV196" s="52">
        <f>IF(EU196=0,0,EU196/EU$203*100)</f>
        <v>0</v>
      </c>
      <c r="EW196" s="51">
        <f>SUM(EW197:EW201)</f>
        <v>0</v>
      </c>
      <c r="EX196" s="52">
        <f>IF(EW196=0,0,EW196/EW$203*100)</f>
        <v>0</v>
      </c>
      <c r="EY196" s="51">
        <f>SUM(EY197:EY201)</f>
        <v>0</v>
      </c>
      <c r="EZ196" s="52">
        <f>IF(EY196=0,0,EY196/EY$203*100)</f>
        <v>0</v>
      </c>
      <c r="FA196" s="51">
        <f>SUM(FA197:FA201)</f>
        <v>0</v>
      </c>
      <c r="FB196" s="52">
        <f>IF(FA196=0,0,FA196/FA$203*100)</f>
        <v>0</v>
      </c>
      <c r="FC196" s="51">
        <f>SUM(FC197:FC201)</f>
        <v>0</v>
      </c>
      <c r="FD196" s="52">
        <f>IF(FC196=0,0,FC196/FC$203*100)</f>
        <v>0</v>
      </c>
      <c r="FE196" s="51">
        <f>SUM(FE197:FE201)</f>
        <v>0</v>
      </c>
      <c r="FF196" s="52">
        <f>IF(FE196=0,0,FE196/FE$203*100)</f>
        <v>0</v>
      </c>
      <c r="FG196" s="51">
        <f>SUM(FG197:FG201)</f>
        <v>0</v>
      </c>
      <c r="FH196" s="52">
        <f>IF(FG196=0,0,FG196/FG$203*100)</f>
        <v>0</v>
      </c>
      <c r="FI196" s="51">
        <f>SUM(FI197:FI201)</f>
        <v>0</v>
      </c>
      <c r="FJ196" s="52">
        <f>IF(FI196=0,0,FI196/FI$203*100)</f>
        <v>0</v>
      </c>
      <c r="FK196" s="51">
        <f t="shared" ref="FK196" si="2393">FI196</f>
        <v>0</v>
      </c>
      <c r="FL196" s="52">
        <f>IF(FK196=0,0,FK196/FK$203*100)</f>
        <v>0</v>
      </c>
      <c r="FM196" s="252"/>
      <c r="FN196" s="8"/>
      <c r="FO196" s="4"/>
      <c r="FP196" s="7"/>
      <c r="FQ196" s="4"/>
      <c r="FR196" s="22"/>
      <c r="FS196" s="282"/>
    </row>
    <row r="197" spans="1:175" hidden="1" outlineLevel="1" x14ac:dyDescent="0.2">
      <c r="A197" s="384"/>
      <c r="B197" s="272"/>
      <c r="C197" s="62"/>
      <c r="D197" s="61">
        <f>IF(C197=0,0,C197/C$196*100)</f>
        <v>0</v>
      </c>
      <c r="E197" s="62"/>
      <c r="F197" s="61">
        <f>IF(E197=0,0,E197/E$196*100)</f>
        <v>0</v>
      </c>
      <c r="G197" s="62"/>
      <c r="H197" s="61">
        <f>IF(G197=0,0,G197/G$196*100)</f>
        <v>0</v>
      </c>
      <c r="I197" s="62"/>
      <c r="J197" s="61">
        <f>IF(I197=0,0,I197/I$196*100)</f>
        <v>0</v>
      </c>
      <c r="K197" s="62"/>
      <c r="L197" s="61">
        <f>IF(K197=0,0,K197/K$196*100)</f>
        <v>0</v>
      </c>
      <c r="M197" s="62"/>
      <c r="N197" s="61">
        <f>IF(M197=0,0,M197/M$196*100)</f>
        <v>0</v>
      </c>
      <c r="O197" s="62"/>
      <c r="P197" s="61">
        <f>IF(O197=0,0,O197/O$196*100)</f>
        <v>0</v>
      </c>
      <c r="Q197" s="62"/>
      <c r="R197" s="61">
        <f>IF(Q197=0,0,Q197/Q$196*100)</f>
        <v>0</v>
      </c>
      <c r="S197" s="62"/>
      <c r="T197" s="61">
        <f>IF(S197=0,0,S197/S$196*100)</f>
        <v>0</v>
      </c>
      <c r="U197" s="62"/>
      <c r="V197" s="61">
        <f>IF(U197=0,0,U197/U$196*100)</f>
        <v>0</v>
      </c>
      <c r="W197" s="62"/>
      <c r="X197" s="61">
        <f>IF(W197=0,0,W197/W$196*100)</f>
        <v>0</v>
      </c>
      <c r="Y197" s="62"/>
      <c r="Z197" s="61">
        <f>IF(Y197=0,0,Y197/Y$196*100)</f>
        <v>0</v>
      </c>
      <c r="AA197" s="62">
        <f>Y197</f>
        <v>0</v>
      </c>
      <c r="AB197" s="61">
        <f>IF(AA197=0,0,AA197/AA$196*100)</f>
        <v>0</v>
      </c>
      <c r="AC197" s="252"/>
      <c r="AD197" s="8"/>
      <c r="AE197" s="4"/>
      <c r="AF197" s="7"/>
      <c r="AG197" s="4"/>
      <c r="AH197" s="22"/>
      <c r="AI197" s="282"/>
      <c r="AJ197" s="128">
        <f t="shared" ref="AJ197:AJ201" si="2394">$A197</f>
        <v>0</v>
      </c>
      <c r="AK197" s="128">
        <f t="shared" ref="AK197:AK201" si="2395">$B197</f>
        <v>0</v>
      </c>
      <c r="AL197" s="60"/>
      <c r="AM197" s="61">
        <f>IF(AL197=0,0,AL197/AL$196*100)</f>
        <v>0</v>
      </c>
      <c r="AN197" s="62"/>
      <c r="AO197" s="61">
        <f>IF(AN197=0,0,AN197/AN$196*100)</f>
        <v>0</v>
      </c>
      <c r="AP197" s="62"/>
      <c r="AQ197" s="61">
        <f>IF(AP197=0,0,AP197/AP$196*100)</f>
        <v>0</v>
      </c>
      <c r="AR197" s="62"/>
      <c r="AS197" s="61">
        <f>IF(AR197=0,0,AR197/AR$196*100)</f>
        <v>0</v>
      </c>
      <c r="AT197" s="62"/>
      <c r="AU197" s="61">
        <f>IF(AT197=0,0,AT197/AT$196*100)</f>
        <v>0</v>
      </c>
      <c r="AV197" s="62"/>
      <c r="AW197" s="61">
        <f>IF(AV197=0,0,AV197/AV$196*100)</f>
        <v>0</v>
      </c>
      <c r="AX197" s="62"/>
      <c r="AY197" s="61">
        <f>IF(AX197=0,0,AX197/AX$196*100)</f>
        <v>0</v>
      </c>
      <c r="AZ197" s="62"/>
      <c r="BA197" s="61">
        <f>IF(AZ197=0,0,AZ197/AZ$196*100)</f>
        <v>0</v>
      </c>
      <c r="BB197" s="62"/>
      <c r="BC197" s="61">
        <f>IF(BB197=0,0,BB197/BB$196*100)</f>
        <v>0</v>
      </c>
      <c r="BD197" s="62"/>
      <c r="BE197" s="61">
        <f>IF(BD197=0,0,BD197/BD$196*100)</f>
        <v>0</v>
      </c>
      <c r="BF197" s="62"/>
      <c r="BG197" s="61">
        <f>IF(BF197=0,0,BF197/BF$196*100)</f>
        <v>0</v>
      </c>
      <c r="BH197" s="62"/>
      <c r="BI197" s="61">
        <f>IF(BH197=0,0,BH197/BH$196*100)</f>
        <v>0</v>
      </c>
      <c r="BJ197" s="62">
        <f>BH197</f>
        <v>0</v>
      </c>
      <c r="BK197" s="61">
        <f>IF(BJ197=0,0,BJ197/BJ$196*100)</f>
        <v>0</v>
      </c>
      <c r="BL197" s="252"/>
      <c r="BM197" s="8"/>
      <c r="BN197" s="4"/>
      <c r="BO197" s="7"/>
      <c r="BP197" s="4"/>
      <c r="BQ197" s="22"/>
      <c r="BR197" s="282"/>
      <c r="BS197" s="128">
        <f t="shared" ref="BS197:BS201" si="2396">$A197</f>
        <v>0</v>
      </c>
      <c r="BT197" s="128">
        <f t="shared" ref="BT197:BT201" si="2397">$B197</f>
        <v>0</v>
      </c>
      <c r="BU197" s="60"/>
      <c r="BV197" s="61">
        <f>IF(BU197=0,0,BU197/BU$196*100)</f>
        <v>0</v>
      </c>
      <c r="BW197" s="62"/>
      <c r="BX197" s="61">
        <f>IF(BW197=0,0,BW197/BW$196*100)</f>
        <v>0</v>
      </c>
      <c r="BY197" s="62"/>
      <c r="BZ197" s="61">
        <f>IF(BY197=0,0,BY197/BY$196*100)</f>
        <v>0</v>
      </c>
      <c r="CA197" s="62"/>
      <c r="CB197" s="61">
        <f>IF(CA197=0,0,CA197/CA$196*100)</f>
        <v>0</v>
      </c>
      <c r="CC197" s="62"/>
      <c r="CD197" s="61">
        <f>IF(CC197=0,0,CC197/CC$196*100)</f>
        <v>0</v>
      </c>
      <c r="CE197" s="62"/>
      <c r="CF197" s="61">
        <f>IF(CE197=0,0,CE197/CE$196*100)</f>
        <v>0</v>
      </c>
      <c r="CG197" s="62"/>
      <c r="CH197" s="61">
        <f>IF(CG197=0,0,CG197/CG$196*100)</f>
        <v>0</v>
      </c>
      <c r="CI197" s="62"/>
      <c r="CJ197" s="61">
        <f>IF(CI197=0,0,CI197/CI$196*100)</f>
        <v>0</v>
      </c>
      <c r="CK197" s="62"/>
      <c r="CL197" s="61">
        <f>IF(CK197=0,0,CK197/CK$196*100)</f>
        <v>0</v>
      </c>
      <c r="CM197" s="62"/>
      <c r="CN197" s="61">
        <f>IF(CM197=0,0,CM197/CM$196*100)</f>
        <v>0</v>
      </c>
      <c r="CO197" s="62"/>
      <c r="CP197" s="61">
        <f>IF(CO197=0,0,CO197/CO$196*100)</f>
        <v>0</v>
      </c>
      <c r="CQ197" s="62"/>
      <c r="CR197" s="61">
        <f>IF(CQ197=0,0,CQ197/CQ$196*100)</f>
        <v>0</v>
      </c>
      <c r="CS197" s="62">
        <f>CQ197</f>
        <v>0</v>
      </c>
      <c r="CT197" s="61">
        <f>IF(CS197=0,0,CS197/CS$196*100)</f>
        <v>0</v>
      </c>
      <c r="CU197" s="252"/>
      <c r="CV197" s="8"/>
      <c r="CW197" s="4"/>
      <c r="CX197" s="7"/>
      <c r="CY197" s="4"/>
      <c r="CZ197" s="22"/>
      <c r="DA197" s="282"/>
      <c r="DB197" s="128">
        <f t="shared" ref="DB197:DB201" si="2398">$A197</f>
        <v>0</v>
      </c>
      <c r="DC197" s="128">
        <f t="shared" ref="DC197:DC201" si="2399">$B197</f>
        <v>0</v>
      </c>
      <c r="DD197" s="60"/>
      <c r="DE197" s="61">
        <f>IF(DD197=0,0,DD197/DD$196*100)</f>
        <v>0</v>
      </c>
      <c r="DF197" s="62"/>
      <c r="DG197" s="61">
        <f>IF(DF197=0,0,DF197/DF$196*100)</f>
        <v>0</v>
      </c>
      <c r="DH197" s="62"/>
      <c r="DI197" s="61">
        <f>IF(DH197=0,0,DH197/DH$196*100)</f>
        <v>0</v>
      </c>
      <c r="DJ197" s="62"/>
      <c r="DK197" s="61">
        <f>IF(DJ197=0,0,DJ197/DJ$196*100)</f>
        <v>0</v>
      </c>
      <c r="DL197" s="62"/>
      <c r="DM197" s="61">
        <f>IF(DL197=0,0,DL197/DL$196*100)</f>
        <v>0</v>
      </c>
      <c r="DN197" s="62"/>
      <c r="DO197" s="61">
        <f>IF(DN197=0,0,DN197/DN$196*100)</f>
        <v>0</v>
      </c>
      <c r="DP197" s="62"/>
      <c r="DQ197" s="61">
        <f>IF(DP197=0,0,DP197/DP$196*100)</f>
        <v>0</v>
      </c>
      <c r="DR197" s="62"/>
      <c r="DS197" s="61">
        <f>IF(DR197=0,0,DR197/DR$196*100)</f>
        <v>0</v>
      </c>
      <c r="DT197" s="62"/>
      <c r="DU197" s="61">
        <f>IF(DT197=0,0,DT197/DT$196*100)</f>
        <v>0</v>
      </c>
      <c r="DV197" s="62"/>
      <c r="DW197" s="61">
        <f>IF(DV197=0,0,DV197/DV$196*100)</f>
        <v>0</v>
      </c>
      <c r="DX197" s="62"/>
      <c r="DY197" s="61">
        <f>IF(DX197=0,0,DX197/DX$196*100)</f>
        <v>0</v>
      </c>
      <c r="DZ197" s="62"/>
      <c r="EA197" s="61">
        <f>IF(DZ197=0,0,DZ197/DZ$196*100)</f>
        <v>0</v>
      </c>
      <c r="EB197" s="62">
        <f>DZ197</f>
        <v>0</v>
      </c>
      <c r="EC197" s="61">
        <f>IF(EB197=0,0,EB197/EB$196*100)</f>
        <v>0</v>
      </c>
      <c r="ED197" s="252"/>
      <c r="EE197" s="8"/>
      <c r="EF197" s="4"/>
      <c r="EG197" s="7"/>
      <c r="EH197" s="4"/>
      <c r="EI197" s="22"/>
      <c r="EJ197" s="282"/>
      <c r="EK197" s="128">
        <f t="shared" ref="EK197:EK201" si="2400">$A197</f>
        <v>0</v>
      </c>
      <c r="EL197" s="128">
        <f t="shared" ref="EL197:EL201" si="2401">$B197</f>
        <v>0</v>
      </c>
      <c r="EM197" s="60"/>
      <c r="EN197" s="61">
        <f>IF(EM197=0,0,EM197/EM$196*100)</f>
        <v>0</v>
      </c>
      <c r="EO197" s="62"/>
      <c r="EP197" s="61">
        <f>IF(EO197=0,0,EO197/EO$196*100)</f>
        <v>0</v>
      </c>
      <c r="EQ197" s="62"/>
      <c r="ER197" s="61">
        <f>IF(EQ197=0,0,EQ197/EQ$196*100)</f>
        <v>0</v>
      </c>
      <c r="ES197" s="62"/>
      <c r="ET197" s="61">
        <f>IF(ES197=0,0,ES197/ES$196*100)</f>
        <v>0</v>
      </c>
      <c r="EU197" s="62"/>
      <c r="EV197" s="61">
        <f>IF(EU197=0,0,EU197/EU$196*100)</f>
        <v>0</v>
      </c>
      <c r="EW197" s="62"/>
      <c r="EX197" s="61">
        <f>IF(EW197=0,0,EW197/EW$196*100)</f>
        <v>0</v>
      </c>
      <c r="EY197" s="62"/>
      <c r="EZ197" s="61">
        <f>IF(EY197=0,0,EY197/EY$196*100)</f>
        <v>0</v>
      </c>
      <c r="FA197" s="62"/>
      <c r="FB197" s="61">
        <f>IF(FA197=0,0,FA197/FA$196*100)</f>
        <v>0</v>
      </c>
      <c r="FC197" s="62"/>
      <c r="FD197" s="61">
        <f>IF(FC197=0,0,FC197/FC$196*100)</f>
        <v>0</v>
      </c>
      <c r="FE197" s="62"/>
      <c r="FF197" s="61">
        <f>IF(FE197=0,0,FE197/FE$196*100)</f>
        <v>0</v>
      </c>
      <c r="FG197" s="62"/>
      <c r="FH197" s="61">
        <f>IF(FG197=0,0,FG197/FG$196*100)</f>
        <v>0</v>
      </c>
      <c r="FI197" s="62"/>
      <c r="FJ197" s="61">
        <f>IF(FI197=0,0,FI197/FI$196*100)</f>
        <v>0</v>
      </c>
      <c r="FK197" s="62">
        <f>FI197</f>
        <v>0</v>
      </c>
      <c r="FL197" s="61">
        <f>IF(FK197=0,0,FK197/FK$196*100)</f>
        <v>0</v>
      </c>
      <c r="FM197" s="252"/>
      <c r="FN197" s="8"/>
      <c r="FO197" s="4"/>
      <c r="FP197" s="7"/>
      <c r="FQ197" s="4"/>
      <c r="FR197" s="22"/>
      <c r="FS197" s="282"/>
    </row>
    <row r="198" spans="1:175" hidden="1" outlineLevel="1" x14ac:dyDescent="0.2">
      <c r="A198" s="384"/>
      <c r="B198" s="387"/>
      <c r="C198" s="62"/>
      <c r="D198" s="61">
        <f>IF(C198=0,0,C198/C$196*100)</f>
        <v>0</v>
      </c>
      <c r="E198" s="62"/>
      <c r="F198" s="61">
        <f>IF(E198=0,0,E198/E$196*100)</f>
        <v>0</v>
      </c>
      <c r="G198" s="62"/>
      <c r="H198" s="61">
        <f>IF(G198=0,0,G198/G$196*100)</f>
        <v>0</v>
      </c>
      <c r="I198" s="62"/>
      <c r="J198" s="61">
        <f>IF(I198=0,0,I198/I$196*100)</f>
        <v>0</v>
      </c>
      <c r="K198" s="62"/>
      <c r="L198" s="61">
        <f>IF(K198=0,0,K198/K$196*100)</f>
        <v>0</v>
      </c>
      <c r="M198" s="62"/>
      <c r="N198" s="61">
        <f>IF(M198=0,0,M198/M$196*100)</f>
        <v>0</v>
      </c>
      <c r="O198" s="62"/>
      <c r="P198" s="61">
        <f>IF(O198=0,0,O198/O$196*100)</f>
        <v>0</v>
      </c>
      <c r="Q198" s="62"/>
      <c r="R198" s="61">
        <f>IF(Q198=0,0,Q198/Q$196*100)</f>
        <v>0</v>
      </c>
      <c r="S198" s="62"/>
      <c r="T198" s="61">
        <f>IF(S198=0,0,S198/S$196*100)</f>
        <v>0</v>
      </c>
      <c r="U198" s="62"/>
      <c r="V198" s="61">
        <f>IF(U198=0,0,U198/U$196*100)</f>
        <v>0</v>
      </c>
      <c r="W198" s="62"/>
      <c r="X198" s="61">
        <f>IF(W198=0,0,W198/W$196*100)</f>
        <v>0</v>
      </c>
      <c r="Y198" s="62"/>
      <c r="Z198" s="61">
        <f>IF(Y198=0,0,Y198/Y$196*100)</f>
        <v>0</v>
      </c>
      <c r="AA198" s="62">
        <f>Y198</f>
        <v>0</v>
      </c>
      <c r="AB198" s="61">
        <f>IF(AA198=0,0,AA198/AA$196*100)</f>
        <v>0</v>
      </c>
      <c r="AC198" s="252"/>
      <c r="AD198" s="8"/>
      <c r="AE198" s="4"/>
      <c r="AF198" s="7"/>
      <c r="AG198" s="4"/>
      <c r="AH198" s="22"/>
      <c r="AI198" s="282"/>
      <c r="AJ198" s="128">
        <f t="shared" si="2394"/>
        <v>0</v>
      </c>
      <c r="AK198" s="128">
        <f t="shared" si="2395"/>
        <v>0</v>
      </c>
      <c r="AL198" s="60"/>
      <c r="AM198" s="61">
        <f>IF(AL198=0,0,AL198/AL$196*100)</f>
        <v>0</v>
      </c>
      <c r="AN198" s="62"/>
      <c r="AO198" s="61">
        <f>IF(AN198=0,0,AN198/AN$196*100)</f>
        <v>0</v>
      </c>
      <c r="AP198" s="62"/>
      <c r="AQ198" s="61">
        <f>IF(AP198=0,0,AP198/AP$196*100)</f>
        <v>0</v>
      </c>
      <c r="AR198" s="62"/>
      <c r="AS198" s="61">
        <f>IF(AR198=0,0,AR198/AR$196*100)</f>
        <v>0</v>
      </c>
      <c r="AT198" s="62"/>
      <c r="AU198" s="61">
        <f>IF(AT198=0,0,AT198/AT$196*100)</f>
        <v>0</v>
      </c>
      <c r="AV198" s="62"/>
      <c r="AW198" s="61">
        <f>IF(AV198=0,0,AV198/AV$196*100)</f>
        <v>0</v>
      </c>
      <c r="AX198" s="62"/>
      <c r="AY198" s="61">
        <f>IF(AX198=0,0,AX198/AX$196*100)</f>
        <v>0</v>
      </c>
      <c r="AZ198" s="62"/>
      <c r="BA198" s="61">
        <f>IF(AZ198=0,0,AZ198/AZ$196*100)</f>
        <v>0</v>
      </c>
      <c r="BB198" s="62"/>
      <c r="BC198" s="61">
        <f>IF(BB198=0,0,BB198/BB$196*100)</f>
        <v>0</v>
      </c>
      <c r="BD198" s="62"/>
      <c r="BE198" s="61">
        <f>IF(BD198=0,0,BD198/BD$196*100)</f>
        <v>0</v>
      </c>
      <c r="BF198" s="62"/>
      <c r="BG198" s="61">
        <f>IF(BF198=0,0,BF198/BF$196*100)</f>
        <v>0</v>
      </c>
      <c r="BH198" s="62"/>
      <c r="BI198" s="61">
        <f>IF(BH198=0,0,BH198/BH$196*100)</f>
        <v>0</v>
      </c>
      <c r="BJ198" s="62">
        <f>BH198</f>
        <v>0</v>
      </c>
      <c r="BK198" s="61">
        <f>IF(BJ198=0,0,BJ198/BJ$196*100)</f>
        <v>0</v>
      </c>
      <c r="BL198" s="252"/>
      <c r="BM198" s="8"/>
      <c r="BN198" s="4"/>
      <c r="BO198" s="7"/>
      <c r="BP198" s="4"/>
      <c r="BQ198" s="22"/>
      <c r="BR198" s="282"/>
      <c r="BS198" s="128">
        <f t="shared" si="2396"/>
        <v>0</v>
      </c>
      <c r="BT198" s="128">
        <f t="shared" si="2397"/>
        <v>0</v>
      </c>
      <c r="BU198" s="60"/>
      <c r="BV198" s="61">
        <f>IF(BU198=0,0,BU198/BU$196*100)</f>
        <v>0</v>
      </c>
      <c r="BW198" s="62"/>
      <c r="BX198" s="61">
        <f>IF(BW198=0,0,BW198/BW$196*100)</f>
        <v>0</v>
      </c>
      <c r="BY198" s="62"/>
      <c r="BZ198" s="61">
        <f>IF(BY198=0,0,BY198/BY$196*100)</f>
        <v>0</v>
      </c>
      <c r="CA198" s="62"/>
      <c r="CB198" s="61">
        <f>IF(CA198=0,0,CA198/CA$196*100)</f>
        <v>0</v>
      </c>
      <c r="CC198" s="62"/>
      <c r="CD198" s="61">
        <f>IF(CC198=0,0,CC198/CC$196*100)</f>
        <v>0</v>
      </c>
      <c r="CE198" s="62"/>
      <c r="CF198" s="61">
        <f>IF(CE198=0,0,CE198/CE$196*100)</f>
        <v>0</v>
      </c>
      <c r="CG198" s="62"/>
      <c r="CH198" s="61">
        <f>IF(CG198=0,0,CG198/CG$196*100)</f>
        <v>0</v>
      </c>
      <c r="CI198" s="62"/>
      <c r="CJ198" s="61">
        <f>IF(CI198=0,0,CI198/CI$196*100)</f>
        <v>0</v>
      </c>
      <c r="CK198" s="62"/>
      <c r="CL198" s="61">
        <f>IF(CK198=0,0,CK198/CK$196*100)</f>
        <v>0</v>
      </c>
      <c r="CM198" s="62"/>
      <c r="CN198" s="61">
        <f>IF(CM198=0,0,CM198/CM$196*100)</f>
        <v>0</v>
      </c>
      <c r="CO198" s="62"/>
      <c r="CP198" s="61">
        <f>IF(CO198=0,0,CO198/CO$196*100)</f>
        <v>0</v>
      </c>
      <c r="CQ198" s="62"/>
      <c r="CR198" s="61">
        <f>IF(CQ198=0,0,CQ198/CQ$196*100)</f>
        <v>0</v>
      </c>
      <c r="CS198" s="62">
        <f>CQ198</f>
        <v>0</v>
      </c>
      <c r="CT198" s="61">
        <f>IF(CS198=0,0,CS198/CS$196*100)</f>
        <v>0</v>
      </c>
      <c r="CU198" s="252"/>
      <c r="CV198" s="8"/>
      <c r="CW198" s="4"/>
      <c r="CX198" s="7"/>
      <c r="CY198" s="4"/>
      <c r="CZ198" s="22"/>
      <c r="DA198" s="282"/>
      <c r="DB198" s="128">
        <f t="shared" si="2398"/>
        <v>0</v>
      </c>
      <c r="DC198" s="128">
        <f t="shared" si="2399"/>
        <v>0</v>
      </c>
      <c r="DD198" s="60"/>
      <c r="DE198" s="61">
        <f>IF(DD198=0,0,DD198/DD$196*100)</f>
        <v>0</v>
      </c>
      <c r="DF198" s="62"/>
      <c r="DG198" s="61">
        <f>IF(DF198=0,0,DF198/DF$196*100)</f>
        <v>0</v>
      </c>
      <c r="DH198" s="62"/>
      <c r="DI198" s="61">
        <f>IF(DH198=0,0,DH198/DH$196*100)</f>
        <v>0</v>
      </c>
      <c r="DJ198" s="62"/>
      <c r="DK198" s="61">
        <f>IF(DJ198=0,0,DJ198/DJ$196*100)</f>
        <v>0</v>
      </c>
      <c r="DL198" s="62"/>
      <c r="DM198" s="61">
        <f>IF(DL198=0,0,DL198/DL$196*100)</f>
        <v>0</v>
      </c>
      <c r="DN198" s="62"/>
      <c r="DO198" s="61">
        <f>IF(DN198=0,0,DN198/DN$196*100)</f>
        <v>0</v>
      </c>
      <c r="DP198" s="62"/>
      <c r="DQ198" s="61">
        <f>IF(DP198=0,0,DP198/DP$196*100)</f>
        <v>0</v>
      </c>
      <c r="DR198" s="62"/>
      <c r="DS198" s="61">
        <f>IF(DR198=0,0,DR198/DR$196*100)</f>
        <v>0</v>
      </c>
      <c r="DT198" s="62"/>
      <c r="DU198" s="61">
        <f>IF(DT198=0,0,DT198/DT$196*100)</f>
        <v>0</v>
      </c>
      <c r="DV198" s="62"/>
      <c r="DW198" s="61">
        <f>IF(DV198=0,0,DV198/DV$196*100)</f>
        <v>0</v>
      </c>
      <c r="DX198" s="62"/>
      <c r="DY198" s="61">
        <f>IF(DX198=0,0,DX198/DX$196*100)</f>
        <v>0</v>
      </c>
      <c r="DZ198" s="62"/>
      <c r="EA198" s="61">
        <f>IF(DZ198=0,0,DZ198/DZ$196*100)</f>
        <v>0</v>
      </c>
      <c r="EB198" s="62">
        <f>DZ198</f>
        <v>0</v>
      </c>
      <c r="EC198" s="61">
        <f>IF(EB198=0,0,EB198/EB$196*100)</f>
        <v>0</v>
      </c>
      <c r="ED198" s="252"/>
      <c r="EE198" s="8"/>
      <c r="EF198" s="4"/>
      <c r="EG198" s="7"/>
      <c r="EH198" s="4"/>
      <c r="EI198" s="22"/>
      <c r="EJ198" s="282"/>
      <c r="EK198" s="128">
        <f t="shared" si="2400"/>
        <v>0</v>
      </c>
      <c r="EL198" s="128">
        <f t="shared" si="2401"/>
        <v>0</v>
      </c>
      <c r="EM198" s="60"/>
      <c r="EN198" s="61">
        <f>IF(EM198=0,0,EM198/EM$196*100)</f>
        <v>0</v>
      </c>
      <c r="EO198" s="62"/>
      <c r="EP198" s="61">
        <f>IF(EO198=0,0,EO198/EO$196*100)</f>
        <v>0</v>
      </c>
      <c r="EQ198" s="62"/>
      <c r="ER198" s="61">
        <f>IF(EQ198=0,0,EQ198/EQ$196*100)</f>
        <v>0</v>
      </c>
      <c r="ES198" s="62"/>
      <c r="ET198" s="61">
        <f>IF(ES198=0,0,ES198/ES$196*100)</f>
        <v>0</v>
      </c>
      <c r="EU198" s="62"/>
      <c r="EV198" s="61">
        <f>IF(EU198=0,0,EU198/EU$196*100)</f>
        <v>0</v>
      </c>
      <c r="EW198" s="62"/>
      <c r="EX198" s="61">
        <f>IF(EW198=0,0,EW198/EW$196*100)</f>
        <v>0</v>
      </c>
      <c r="EY198" s="62"/>
      <c r="EZ198" s="61">
        <f>IF(EY198=0,0,EY198/EY$196*100)</f>
        <v>0</v>
      </c>
      <c r="FA198" s="62"/>
      <c r="FB198" s="61">
        <f>IF(FA198=0,0,FA198/FA$196*100)</f>
        <v>0</v>
      </c>
      <c r="FC198" s="62"/>
      <c r="FD198" s="61">
        <f>IF(FC198=0,0,FC198/FC$196*100)</f>
        <v>0</v>
      </c>
      <c r="FE198" s="62"/>
      <c r="FF198" s="61">
        <f>IF(FE198=0,0,FE198/FE$196*100)</f>
        <v>0</v>
      </c>
      <c r="FG198" s="62"/>
      <c r="FH198" s="61">
        <f>IF(FG198=0,0,FG198/FG$196*100)</f>
        <v>0</v>
      </c>
      <c r="FI198" s="62"/>
      <c r="FJ198" s="61">
        <f>IF(FI198=0,0,FI198/FI$196*100)</f>
        <v>0</v>
      </c>
      <c r="FK198" s="62">
        <f>FI198</f>
        <v>0</v>
      </c>
      <c r="FL198" s="61">
        <f>IF(FK198=0,0,FK198/FK$196*100)</f>
        <v>0</v>
      </c>
      <c r="FM198" s="252"/>
      <c r="FN198" s="8"/>
      <c r="FO198" s="4"/>
      <c r="FP198" s="7"/>
      <c r="FQ198" s="4"/>
      <c r="FR198" s="22"/>
      <c r="FS198" s="282"/>
    </row>
    <row r="199" spans="1:175" hidden="1" outlineLevel="1" x14ac:dyDescent="0.2">
      <c r="A199" s="384"/>
      <c r="B199" s="387"/>
      <c r="C199" s="62"/>
      <c r="D199" s="61">
        <f>IF(C199=0,0,C199/C$196*100)</f>
        <v>0</v>
      </c>
      <c r="E199" s="62"/>
      <c r="F199" s="61">
        <f t="shared" ref="F199:T201" si="2402">IF(E199=0,0,E199/E$196*100)</f>
        <v>0</v>
      </c>
      <c r="G199" s="62"/>
      <c r="H199" s="61">
        <f t="shared" si="2402"/>
        <v>0</v>
      </c>
      <c r="I199" s="62"/>
      <c r="J199" s="61">
        <f t="shared" si="2402"/>
        <v>0</v>
      </c>
      <c r="K199" s="62"/>
      <c r="L199" s="61">
        <f t="shared" si="2402"/>
        <v>0</v>
      </c>
      <c r="M199" s="62"/>
      <c r="N199" s="61">
        <f t="shared" si="2402"/>
        <v>0</v>
      </c>
      <c r="O199" s="62"/>
      <c r="P199" s="61">
        <f t="shared" si="2402"/>
        <v>0</v>
      </c>
      <c r="Q199" s="62"/>
      <c r="R199" s="61">
        <f t="shared" si="2402"/>
        <v>0</v>
      </c>
      <c r="S199" s="62"/>
      <c r="T199" s="61">
        <f t="shared" si="2402"/>
        <v>0</v>
      </c>
      <c r="U199" s="62"/>
      <c r="V199" s="61">
        <f t="shared" ref="V199:Z201" si="2403">IF(U199=0,0,U199/U$196*100)</f>
        <v>0</v>
      </c>
      <c r="W199" s="62"/>
      <c r="X199" s="61">
        <f t="shared" si="2403"/>
        <v>0</v>
      </c>
      <c r="Y199" s="62"/>
      <c r="Z199" s="61">
        <f t="shared" si="2403"/>
        <v>0</v>
      </c>
      <c r="AA199" s="62">
        <f>Y199</f>
        <v>0</v>
      </c>
      <c r="AB199" s="61">
        <f>IF(AA199=0,0,AA199/AA$196*100)</f>
        <v>0</v>
      </c>
      <c r="AC199" s="252"/>
      <c r="AD199" s="8"/>
      <c r="AE199" s="4"/>
      <c r="AF199" s="7"/>
      <c r="AG199" s="4"/>
      <c r="AH199" s="22"/>
      <c r="AI199" s="282"/>
      <c r="AJ199" s="128">
        <f t="shared" si="2394"/>
        <v>0</v>
      </c>
      <c r="AK199" s="128">
        <f t="shared" si="2395"/>
        <v>0</v>
      </c>
      <c r="AL199" s="60"/>
      <c r="AM199" s="61">
        <f>IF(AL199=0,0,AL199/AL$196*100)</f>
        <v>0</v>
      </c>
      <c r="AN199" s="62"/>
      <c r="AO199" s="61">
        <f t="shared" ref="AO199:AO201" si="2404">IF(AN199=0,0,AN199/AN$196*100)</f>
        <v>0</v>
      </c>
      <c r="AP199" s="62"/>
      <c r="AQ199" s="61">
        <f t="shared" ref="AQ199:AQ201" si="2405">IF(AP199=0,0,AP199/AP$196*100)</f>
        <v>0</v>
      </c>
      <c r="AR199" s="62"/>
      <c r="AS199" s="61">
        <f t="shared" ref="AS199:AS201" si="2406">IF(AR199=0,0,AR199/AR$196*100)</f>
        <v>0</v>
      </c>
      <c r="AT199" s="62"/>
      <c r="AU199" s="61">
        <f t="shared" ref="AU199:AU201" si="2407">IF(AT199=0,0,AT199/AT$196*100)</f>
        <v>0</v>
      </c>
      <c r="AV199" s="62"/>
      <c r="AW199" s="61">
        <f t="shared" ref="AW199:AW201" si="2408">IF(AV199=0,0,AV199/AV$196*100)</f>
        <v>0</v>
      </c>
      <c r="AX199" s="62"/>
      <c r="AY199" s="61">
        <f t="shared" ref="AY199:AY201" si="2409">IF(AX199=0,0,AX199/AX$196*100)</f>
        <v>0</v>
      </c>
      <c r="AZ199" s="62"/>
      <c r="BA199" s="61">
        <f t="shared" ref="BA199:BA201" si="2410">IF(AZ199=0,0,AZ199/AZ$196*100)</f>
        <v>0</v>
      </c>
      <c r="BB199" s="62"/>
      <c r="BC199" s="61">
        <f t="shared" ref="BC199:BC201" si="2411">IF(BB199=0,0,BB199/BB$196*100)</f>
        <v>0</v>
      </c>
      <c r="BD199" s="62"/>
      <c r="BE199" s="61">
        <f t="shared" ref="BE199:BE201" si="2412">IF(BD199=0,0,BD199/BD$196*100)</f>
        <v>0</v>
      </c>
      <c r="BF199" s="62"/>
      <c r="BG199" s="61">
        <f t="shared" ref="BG199:BG201" si="2413">IF(BF199=0,0,BF199/BF$196*100)</f>
        <v>0</v>
      </c>
      <c r="BH199" s="62"/>
      <c r="BI199" s="61">
        <f t="shared" ref="BI199:BI201" si="2414">IF(BH199=0,0,BH199/BH$196*100)</f>
        <v>0</v>
      </c>
      <c r="BJ199" s="62">
        <f>BH199</f>
        <v>0</v>
      </c>
      <c r="BK199" s="61">
        <f>IF(BJ199=0,0,BJ199/BJ$196*100)</f>
        <v>0</v>
      </c>
      <c r="BL199" s="252"/>
      <c r="BM199" s="8"/>
      <c r="BN199" s="4"/>
      <c r="BO199" s="7"/>
      <c r="BP199" s="4"/>
      <c r="BQ199" s="22"/>
      <c r="BR199" s="282"/>
      <c r="BS199" s="128">
        <f t="shared" si="2396"/>
        <v>0</v>
      </c>
      <c r="BT199" s="128">
        <f t="shared" si="2397"/>
        <v>0</v>
      </c>
      <c r="BU199" s="60"/>
      <c r="BV199" s="61">
        <f>IF(BU199=0,0,BU199/BU$196*100)</f>
        <v>0</v>
      </c>
      <c r="BW199" s="62"/>
      <c r="BX199" s="61">
        <f t="shared" ref="BX199:BX201" si="2415">IF(BW199=0,0,BW199/BW$196*100)</f>
        <v>0</v>
      </c>
      <c r="BY199" s="62"/>
      <c r="BZ199" s="61">
        <f t="shared" ref="BZ199:BZ201" si="2416">IF(BY199=0,0,BY199/BY$196*100)</f>
        <v>0</v>
      </c>
      <c r="CA199" s="62"/>
      <c r="CB199" s="61">
        <f t="shared" ref="CB199:CB201" si="2417">IF(CA199=0,0,CA199/CA$196*100)</f>
        <v>0</v>
      </c>
      <c r="CC199" s="62"/>
      <c r="CD199" s="61">
        <f t="shared" ref="CD199:CD201" si="2418">IF(CC199=0,0,CC199/CC$196*100)</f>
        <v>0</v>
      </c>
      <c r="CE199" s="62"/>
      <c r="CF199" s="61">
        <f t="shared" ref="CF199:CF201" si="2419">IF(CE199=0,0,CE199/CE$196*100)</f>
        <v>0</v>
      </c>
      <c r="CG199" s="62"/>
      <c r="CH199" s="61">
        <f t="shared" ref="CH199:CH201" si="2420">IF(CG199=0,0,CG199/CG$196*100)</f>
        <v>0</v>
      </c>
      <c r="CI199" s="62"/>
      <c r="CJ199" s="61">
        <f t="shared" ref="CJ199:CJ201" si="2421">IF(CI199=0,0,CI199/CI$196*100)</f>
        <v>0</v>
      </c>
      <c r="CK199" s="62"/>
      <c r="CL199" s="61">
        <f t="shared" ref="CL199:CL201" si="2422">IF(CK199=0,0,CK199/CK$196*100)</f>
        <v>0</v>
      </c>
      <c r="CM199" s="62"/>
      <c r="CN199" s="61">
        <f t="shared" ref="CN199:CN201" si="2423">IF(CM199=0,0,CM199/CM$196*100)</f>
        <v>0</v>
      </c>
      <c r="CO199" s="62"/>
      <c r="CP199" s="61">
        <f t="shared" ref="CP199:CP201" si="2424">IF(CO199=0,0,CO199/CO$196*100)</f>
        <v>0</v>
      </c>
      <c r="CQ199" s="62"/>
      <c r="CR199" s="61">
        <f t="shared" ref="CR199:CR201" si="2425">IF(CQ199=0,0,CQ199/CQ$196*100)</f>
        <v>0</v>
      </c>
      <c r="CS199" s="62">
        <f>CQ199</f>
        <v>0</v>
      </c>
      <c r="CT199" s="61">
        <f>IF(CS199=0,0,CS199/CS$196*100)</f>
        <v>0</v>
      </c>
      <c r="CU199" s="252"/>
      <c r="CV199" s="8"/>
      <c r="CW199" s="4"/>
      <c r="CX199" s="7"/>
      <c r="CY199" s="4"/>
      <c r="CZ199" s="22"/>
      <c r="DA199" s="282"/>
      <c r="DB199" s="128">
        <f t="shared" si="2398"/>
        <v>0</v>
      </c>
      <c r="DC199" s="128">
        <f t="shared" si="2399"/>
        <v>0</v>
      </c>
      <c r="DD199" s="60"/>
      <c r="DE199" s="61">
        <f>IF(DD199=0,0,DD199/DD$196*100)</f>
        <v>0</v>
      </c>
      <c r="DF199" s="62"/>
      <c r="DG199" s="61">
        <f t="shared" ref="DG199:DG201" si="2426">IF(DF199=0,0,DF199/DF$196*100)</f>
        <v>0</v>
      </c>
      <c r="DH199" s="62"/>
      <c r="DI199" s="61">
        <f t="shared" ref="DI199:DI201" si="2427">IF(DH199=0,0,DH199/DH$196*100)</f>
        <v>0</v>
      </c>
      <c r="DJ199" s="62"/>
      <c r="DK199" s="61">
        <f t="shared" ref="DK199:DK201" si="2428">IF(DJ199=0,0,DJ199/DJ$196*100)</f>
        <v>0</v>
      </c>
      <c r="DL199" s="62"/>
      <c r="DM199" s="61">
        <f t="shared" ref="DM199:DM201" si="2429">IF(DL199=0,0,DL199/DL$196*100)</f>
        <v>0</v>
      </c>
      <c r="DN199" s="62"/>
      <c r="DO199" s="61">
        <f t="shared" ref="DO199:DO201" si="2430">IF(DN199=0,0,DN199/DN$196*100)</f>
        <v>0</v>
      </c>
      <c r="DP199" s="62"/>
      <c r="DQ199" s="61">
        <f t="shared" ref="DQ199:DQ201" si="2431">IF(DP199=0,0,DP199/DP$196*100)</f>
        <v>0</v>
      </c>
      <c r="DR199" s="62"/>
      <c r="DS199" s="61">
        <f t="shared" ref="DS199:DS201" si="2432">IF(DR199=0,0,DR199/DR$196*100)</f>
        <v>0</v>
      </c>
      <c r="DT199" s="62"/>
      <c r="DU199" s="61">
        <f t="shared" ref="DU199:DU201" si="2433">IF(DT199=0,0,DT199/DT$196*100)</f>
        <v>0</v>
      </c>
      <c r="DV199" s="62"/>
      <c r="DW199" s="61">
        <f t="shared" ref="DW199:DW201" si="2434">IF(DV199=0,0,DV199/DV$196*100)</f>
        <v>0</v>
      </c>
      <c r="DX199" s="62"/>
      <c r="DY199" s="61">
        <f t="shared" ref="DY199:DY201" si="2435">IF(DX199=0,0,DX199/DX$196*100)</f>
        <v>0</v>
      </c>
      <c r="DZ199" s="62"/>
      <c r="EA199" s="61">
        <f t="shared" ref="EA199:EA201" si="2436">IF(DZ199=0,0,DZ199/DZ$196*100)</f>
        <v>0</v>
      </c>
      <c r="EB199" s="62">
        <f>DZ199</f>
        <v>0</v>
      </c>
      <c r="EC199" s="61">
        <f>IF(EB199=0,0,EB199/EB$196*100)</f>
        <v>0</v>
      </c>
      <c r="ED199" s="252"/>
      <c r="EE199" s="8"/>
      <c r="EF199" s="4"/>
      <c r="EG199" s="7"/>
      <c r="EH199" s="4"/>
      <c r="EI199" s="22"/>
      <c r="EJ199" s="282"/>
      <c r="EK199" s="128">
        <f t="shared" si="2400"/>
        <v>0</v>
      </c>
      <c r="EL199" s="128">
        <f t="shared" si="2401"/>
        <v>0</v>
      </c>
      <c r="EM199" s="60"/>
      <c r="EN199" s="61">
        <f>IF(EM199=0,0,EM199/EM$196*100)</f>
        <v>0</v>
      </c>
      <c r="EO199" s="62"/>
      <c r="EP199" s="61">
        <f t="shared" ref="EP199:EP201" si="2437">IF(EO199=0,0,EO199/EO$196*100)</f>
        <v>0</v>
      </c>
      <c r="EQ199" s="62"/>
      <c r="ER199" s="61">
        <f t="shared" ref="ER199:ER201" si="2438">IF(EQ199=0,0,EQ199/EQ$196*100)</f>
        <v>0</v>
      </c>
      <c r="ES199" s="62"/>
      <c r="ET199" s="61">
        <f t="shared" ref="ET199:ET201" si="2439">IF(ES199=0,0,ES199/ES$196*100)</f>
        <v>0</v>
      </c>
      <c r="EU199" s="62"/>
      <c r="EV199" s="61">
        <f t="shared" ref="EV199:EV201" si="2440">IF(EU199=0,0,EU199/EU$196*100)</f>
        <v>0</v>
      </c>
      <c r="EW199" s="62"/>
      <c r="EX199" s="61">
        <f t="shared" ref="EX199:EX201" si="2441">IF(EW199=0,0,EW199/EW$196*100)</f>
        <v>0</v>
      </c>
      <c r="EY199" s="62"/>
      <c r="EZ199" s="61">
        <f t="shared" ref="EZ199:EZ201" si="2442">IF(EY199=0,0,EY199/EY$196*100)</f>
        <v>0</v>
      </c>
      <c r="FA199" s="62"/>
      <c r="FB199" s="61">
        <f t="shared" ref="FB199:FB201" si="2443">IF(FA199=0,0,FA199/FA$196*100)</f>
        <v>0</v>
      </c>
      <c r="FC199" s="62"/>
      <c r="FD199" s="61">
        <f t="shared" ref="FD199:FD201" si="2444">IF(FC199=0,0,FC199/FC$196*100)</f>
        <v>0</v>
      </c>
      <c r="FE199" s="62"/>
      <c r="FF199" s="61">
        <f t="shared" ref="FF199:FF201" si="2445">IF(FE199=0,0,FE199/FE$196*100)</f>
        <v>0</v>
      </c>
      <c r="FG199" s="62"/>
      <c r="FH199" s="61">
        <f t="shared" ref="FH199:FH201" si="2446">IF(FG199=0,0,FG199/FG$196*100)</f>
        <v>0</v>
      </c>
      <c r="FI199" s="62"/>
      <c r="FJ199" s="61">
        <f t="shared" ref="FJ199:FJ201" si="2447">IF(FI199=0,0,FI199/FI$196*100)</f>
        <v>0</v>
      </c>
      <c r="FK199" s="62">
        <f>FI199</f>
        <v>0</v>
      </c>
      <c r="FL199" s="61">
        <f>IF(FK199=0,0,FK199/FK$196*100)</f>
        <v>0</v>
      </c>
      <c r="FM199" s="252"/>
      <c r="FN199" s="8"/>
      <c r="FO199" s="4"/>
      <c r="FP199" s="7"/>
      <c r="FQ199" s="4"/>
      <c r="FR199" s="22"/>
      <c r="FS199" s="282"/>
    </row>
    <row r="200" spans="1:175" hidden="1" outlineLevel="1" x14ac:dyDescent="0.2">
      <c r="A200" s="384"/>
      <c r="B200" s="387"/>
      <c r="C200" s="62"/>
      <c r="D200" s="61">
        <f>IF(C200=0,0,C200/C$196*100)</f>
        <v>0</v>
      </c>
      <c r="E200" s="62"/>
      <c r="F200" s="61">
        <f t="shared" si="2402"/>
        <v>0</v>
      </c>
      <c r="G200" s="62"/>
      <c r="H200" s="61">
        <f t="shared" si="2402"/>
        <v>0</v>
      </c>
      <c r="I200" s="62"/>
      <c r="J200" s="61">
        <f t="shared" si="2402"/>
        <v>0</v>
      </c>
      <c r="K200" s="62"/>
      <c r="L200" s="61">
        <f t="shared" si="2402"/>
        <v>0</v>
      </c>
      <c r="M200" s="62"/>
      <c r="N200" s="61">
        <f t="shared" si="2402"/>
        <v>0</v>
      </c>
      <c r="O200" s="62"/>
      <c r="P200" s="61">
        <f t="shared" si="2402"/>
        <v>0</v>
      </c>
      <c r="Q200" s="62"/>
      <c r="R200" s="61">
        <f t="shared" si="2402"/>
        <v>0</v>
      </c>
      <c r="S200" s="62"/>
      <c r="T200" s="61">
        <f t="shared" si="2402"/>
        <v>0</v>
      </c>
      <c r="U200" s="62"/>
      <c r="V200" s="61">
        <f t="shared" si="2403"/>
        <v>0</v>
      </c>
      <c r="W200" s="62"/>
      <c r="X200" s="61">
        <f t="shared" si="2403"/>
        <v>0</v>
      </c>
      <c r="Y200" s="62"/>
      <c r="Z200" s="61">
        <f t="shared" si="2403"/>
        <v>0</v>
      </c>
      <c r="AA200" s="62">
        <f>Y200</f>
        <v>0</v>
      </c>
      <c r="AB200" s="61">
        <f>IF(AA200=0,0,AA200/AA$196*100)</f>
        <v>0</v>
      </c>
      <c r="AC200" s="252"/>
      <c r="AD200" s="8"/>
      <c r="AE200" s="4"/>
      <c r="AF200" s="7"/>
      <c r="AG200" s="4"/>
      <c r="AH200" s="22"/>
      <c r="AI200" s="282"/>
      <c r="AJ200" s="128">
        <f t="shared" si="2394"/>
        <v>0</v>
      </c>
      <c r="AK200" s="128">
        <f t="shared" si="2395"/>
        <v>0</v>
      </c>
      <c r="AL200" s="60"/>
      <c r="AM200" s="61">
        <f>IF(AL200=0,0,AL200/AL$196*100)</f>
        <v>0</v>
      </c>
      <c r="AN200" s="62"/>
      <c r="AO200" s="61">
        <f t="shared" si="2404"/>
        <v>0</v>
      </c>
      <c r="AP200" s="62"/>
      <c r="AQ200" s="61">
        <f t="shared" si="2405"/>
        <v>0</v>
      </c>
      <c r="AR200" s="62"/>
      <c r="AS200" s="61">
        <f t="shared" si="2406"/>
        <v>0</v>
      </c>
      <c r="AT200" s="62"/>
      <c r="AU200" s="61">
        <f t="shared" si="2407"/>
        <v>0</v>
      </c>
      <c r="AV200" s="62"/>
      <c r="AW200" s="61">
        <f t="shared" si="2408"/>
        <v>0</v>
      </c>
      <c r="AX200" s="62"/>
      <c r="AY200" s="61">
        <f t="shared" si="2409"/>
        <v>0</v>
      </c>
      <c r="AZ200" s="62"/>
      <c r="BA200" s="61">
        <f t="shared" si="2410"/>
        <v>0</v>
      </c>
      <c r="BB200" s="62"/>
      <c r="BC200" s="61">
        <f t="shared" si="2411"/>
        <v>0</v>
      </c>
      <c r="BD200" s="62"/>
      <c r="BE200" s="61">
        <f t="shared" si="2412"/>
        <v>0</v>
      </c>
      <c r="BF200" s="62"/>
      <c r="BG200" s="61">
        <f t="shared" si="2413"/>
        <v>0</v>
      </c>
      <c r="BH200" s="62"/>
      <c r="BI200" s="61">
        <f t="shared" si="2414"/>
        <v>0</v>
      </c>
      <c r="BJ200" s="62">
        <f>BH200</f>
        <v>0</v>
      </c>
      <c r="BK200" s="61">
        <f>IF(BJ200=0,0,BJ200/BJ$196*100)</f>
        <v>0</v>
      </c>
      <c r="BL200" s="252"/>
      <c r="BM200" s="8"/>
      <c r="BN200" s="4"/>
      <c r="BO200" s="7"/>
      <c r="BP200" s="4"/>
      <c r="BQ200" s="22"/>
      <c r="BR200" s="282"/>
      <c r="BS200" s="128">
        <f t="shared" si="2396"/>
        <v>0</v>
      </c>
      <c r="BT200" s="128">
        <f t="shared" si="2397"/>
        <v>0</v>
      </c>
      <c r="BU200" s="60"/>
      <c r="BV200" s="61">
        <f>IF(BU200=0,0,BU200/BU$196*100)</f>
        <v>0</v>
      </c>
      <c r="BW200" s="62"/>
      <c r="BX200" s="61">
        <f t="shared" si="2415"/>
        <v>0</v>
      </c>
      <c r="BY200" s="62"/>
      <c r="BZ200" s="61">
        <f t="shared" si="2416"/>
        <v>0</v>
      </c>
      <c r="CA200" s="62"/>
      <c r="CB200" s="61">
        <f t="shared" si="2417"/>
        <v>0</v>
      </c>
      <c r="CC200" s="62"/>
      <c r="CD200" s="61">
        <f t="shared" si="2418"/>
        <v>0</v>
      </c>
      <c r="CE200" s="62"/>
      <c r="CF200" s="61">
        <f t="shared" si="2419"/>
        <v>0</v>
      </c>
      <c r="CG200" s="62"/>
      <c r="CH200" s="61">
        <f t="shared" si="2420"/>
        <v>0</v>
      </c>
      <c r="CI200" s="62"/>
      <c r="CJ200" s="61">
        <f t="shared" si="2421"/>
        <v>0</v>
      </c>
      <c r="CK200" s="62"/>
      <c r="CL200" s="61">
        <f t="shared" si="2422"/>
        <v>0</v>
      </c>
      <c r="CM200" s="62"/>
      <c r="CN200" s="61">
        <f t="shared" si="2423"/>
        <v>0</v>
      </c>
      <c r="CO200" s="62"/>
      <c r="CP200" s="61">
        <f t="shared" si="2424"/>
        <v>0</v>
      </c>
      <c r="CQ200" s="62"/>
      <c r="CR200" s="61">
        <f t="shared" si="2425"/>
        <v>0</v>
      </c>
      <c r="CS200" s="62">
        <f>CQ200</f>
        <v>0</v>
      </c>
      <c r="CT200" s="61">
        <f>IF(CS200=0,0,CS200/CS$196*100)</f>
        <v>0</v>
      </c>
      <c r="CU200" s="252"/>
      <c r="CV200" s="8"/>
      <c r="CW200" s="4"/>
      <c r="CX200" s="7"/>
      <c r="CY200" s="4"/>
      <c r="CZ200" s="22"/>
      <c r="DA200" s="282"/>
      <c r="DB200" s="128">
        <f t="shared" si="2398"/>
        <v>0</v>
      </c>
      <c r="DC200" s="128">
        <f t="shared" si="2399"/>
        <v>0</v>
      </c>
      <c r="DD200" s="60"/>
      <c r="DE200" s="61">
        <f>IF(DD200=0,0,DD200/DD$196*100)</f>
        <v>0</v>
      </c>
      <c r="DF200" s="62"/>
      <c r="DG200" s="61">
        <f t="shared" si="2426"/>
        <v>0</v>
      </c>
      <c r="DH200" s="62"/>
      <c r="DI200" s="61">
        <f t="shared" si="2427"/>
        <v>0</v>
      </c>
      <c r="DJ200" s="62"/>
      <c r="DK200" s="61">
        <f t="shared" si="2428"/>
        <v>0</v>
      </c>
      <c r="DL200" s="62"/>
      <c r="DM200" s="61">
        <f t="shared" si="2429"/>
        <v>0</v>
      </c>
      <c r="DN200" s="62"/>
      <c r="DO200" s="61">
        <f t="shared" si="2430"/>
        <v>0</v>
      </c>
      <c r="DP200" s="62"/>
      <c r="DQ200" s="61">
        <f t="shared" si="2431"/>
        <v>0</v>
      </c>
      <c r="DR200" s="62"/>
      <c r="DS200" s="61">
        <f t="shared" si="2432"/>
        <v>0</v>
      </c>
      <c r="DT200" s="62"/>
      <c r="DU200" s="61">
        <f t="shared" si="2433"/>
        <v>0</v>
      </c>
      <c r="DV200" s="62"/>
      <c r="DW200" s="61">
        <f t="shared" si="2434"/>
        <v>0</v>
      </c>
      <c r="DX200" s="62"/>
      <c r="DY200" s="61">
        <f t="shared" si="2435"/>
        <v>0</v>
      </c>
      <c r="DZ200" s="62"/>
      <c r="EA200" s="61">
        <f t="shared" si="2436"/>
        <v>0</v>
      </c>
      <c r="EB200" s="62">
        <f>DZ200</f>
        <v>0</v>
      </c>
      <c r="EC200" s="61">
        <f>IF(EB200=0,0,EB200/EB$196*100)</f>
        <v>0</v>
      </c>
      <c r="ED200" s="252"/>
      <c r="EE200" s="8"/>
      <c r="EF200" s="4"/>
      <c r="EG200" s="7"/>
      <c r="EH200" s="4"/>
      <c r="EI200" s="22"/>
      <c r="EJ200" s="282"/>
      <c r="EK200" s="128">
        <f t="shared" si="2400"/>
        <v>0</v>
      </c>
      <c r="EL200" s="128">
        <f t="shared" si="2401"/>
        <v>0</v>
      </c>
      <c r="EM200" s="60"/>
      <c r="EN200" s="61">
        <f>IF(EM200=0,0,EM200/EM$196*100)</f>
        <v>0</v>
      </c>
      <c r="EO200" s="62"/>
      <c r="EP200" s="61">
        <f t="shared" si="2437"/>
        <v>0</v>
      </c>
      <c r="EQ200" s="62"/>
      <c r="ER200" s="61">
        <f t="shared" si="2438"/>
        <v>0</v>
      </c>
      <c r="ES200" s="62"/>
      <c r="ET200" s="61">
        <f t="shared" si="2439"/>
        <v>0</v>
      </c>
      <c r="EU200" s="62"/>
      <c r="EV200" s="61">
        <f t="shared" si="2440"/>
        <v>0</v>
      </c>
      <c r="EW200" s="62"/>
      <c r="EX200" s="61">
        <f t="shared" si="2441"/>
        <v>0</v>
      </c>
      <c r="EY200" s="62"/>
      <c r="EZ200" s="61">
        <f t="shared" si="2442"/>
        <v>0</v>
      </c>
      <c r="FA200" s="62"/>
      <c r="FB200" s="61">
        <f t="shared" si="2443"/>
        <v>0</v>
      </c>
      <c r="FC200" s="62"/>
      <c r="FD200" s="61">
        <f t="shared" si="2444"/>
        <v>0</v>
      </c>
      <c r="FE200" s="62"/>
      <c r="FF200" s="61">
        <f t="shared" si="2445"/>
        <v>0</v>
      </c>
      <c r="FG200" s="62"/>
      <c r="FH200" s="61">
        <f t="shared" si="2446"/>
        <v>0</v>
      </c>
      <c r="FI200" s="62"/>
      <c r="FJ200" s="61">
        <f t="shared" si="2447"/>
        <v>0</v>
      </c>
      <c r="FK200" s="62">
        <f>FI200</f>
        <v>0</v>
      </c>
      <c r="FL200" s="61">
        <f>IF(FK200=0,0,FK200/FK$196*100)</f>
        <v>0</v>
      </c>
      <c r="FM200" s="252"/>
      <c r="FN200" s="8"/>
      <c r="FO200" s="4"/>
      <c r="FP200" s="7"/>
      <c r="FQ200" s="4"/>
      <c r="FR200" s="22"/>
      <c r="FS200" s="282"/>
    </row>
    <row r="201" spans="1:175" hidden="1" outlineLevel="1" x14ac:dyDescent="0.2">
      <c r="A201" s="384"/>
      <c r="B201" s="387"/>
      <c r="C201" s="62"/>
      <c r="D201" s="61">
        <f>IF(C201=0,0,C201/C$196*100)</f>
        <v>0</v>
      </c>
      <c r="E201" s="62"/>
      <c r="F201" s="61">
        <f t="shared" si="2402"/>
        <v>0</v>
      </c>
      <c r="G201" s="62"/>
      <c r="H201" s="61">
        <f t="shared" si="2402"/>
        <v>0</v>
      </c>
      <c r="I201" s="62"/>
      <c r="J201" s="61">
        <f t="shared" si="2402"/>
        <v>0</v>
      </c>
      <c r="K201" s="62"/>
      <c r="L201" s="61">
        <f t="shared" si="2402"/>
        <v>0</v>
      </c>
      <c r="M201" s="62"/>
      <c r="N201" s="61">
        <f t="shared" si="2402"/>
        <v>0</v>
      </c>
      <c r="O201" s="62"/>
      <c r="P201" s="61">
        <f t="shared" si="2402"/>
        <v>0</v>
      </c>
      <c r="Q201" s="62"/>
      <c r="R201" s="61">
        <f t="shared" si="2402"/>
        <v>0</v>
      </c>
      <c r="S201" s="62"/>
      <c r="T201" s="61">
        <f t="shared" si="2402"/>
        <v>0</v>
      </c>
      <c r="U201" s="62"/>
      <c r="V201" s="61">
        <f t="shared" si="2403"/>
        <v>0</v>
      </c>
      <c r="W201" s="62"/>
      <c r="X201" s="61">
        <f t="shared" si="2403"/>
        <v>0</v>
      </c>
      <c r="Y201" s="62"/>
      <c r="Z201" s="61">
        <f t="shared" si="2403"/>
        <v>0</v>
      </c>
      <c r="AA201" s="62">
        <f>Y201</f>
        <v>0</v>
      </c>
      <c r="AB201" s="61">
        <f>IF(AA201=0,0,AA201/AA$196*100)</f>
        <v>0</v>
      </c>
      <c r="AC201" s="252"/>
      <c r="AD201" s="8"/>
      <c r="AE201" s="4"/>
      <c r="AF201" s="7"/>
      <c r="AG201" s="4"/>
      <c r="AH201" s="22"/>
      <c r="AI201" s="282"/>
      <c r="AJ201" s="128">
        <f t="shared" si="2394"/>
        <v>0</v>
      </c>
      <c r="AK201" s="128">
        <f t="shared" si="2395"/>
        <v>0</v>
      </c>
      <c r="AL201" s="60"/>
      <c r="AM201" s="61">
        <f>IF(AL201=0,0,AL201/AL$196*100)</f>
        <v>0</v>
      </c>
      <c r="AN201" s="62"/>
      <c r="AO201" s="61">
        <f t="shared" si="2404"/>
        <v>0</v>
      </c>
      <c r="AP201" s="62"/>
      <c r="AQ201" s="61">
        <f t="shared" si="2405"/>
        <v>0</v>
      </c>
      <c r="AR201" s="62"/>
      <c r="AS201" s="61">
        <f t="shared" si="2406"/>
        <v>0</v>
      </c>
      <c r="AT201" s="62"/>
      <c r="AU201" s="61">
        <f t="shared" si="2407"/>
        <v>0</v>
      </c>
      <c r="AV201" s="62"/>
      <c r="AW201" s="61">
        <f t="shared" si="2408"/>
        <v>0</v>
      </c>
      <c r="AX201" s="62"/>
      <c r="AY201" s="61">
        <f t="shared" si="2409"/>
        <v>0</v>
      </c>
      <c r="AZ201" s="62"/>
      <c r="BA201" s="61">
        <f t="shared" si="2410"/>
        <v>0</v>
      </c>
      <c r="BB201" s="62"/>
      <c r="BC201" s="61">
        <f t="shared" si="2411"/>
        <v>0</v>
      </c>
      <c r="BD201" s="62"/>
      <c r="BE201" s="61">
        <f t="shared" si="2412"/>
        <v>0</v>
      </c>
      <c r="BF201" s="62"/>
      <c r="BG201" s="61">
        <f t="shared" si="2413"/>
        <v>0</v>
      </c>
      <c r="BH201" s="62"/>
      <c r="BI201" s="61">
        <f t="shared" si="2414"/>
        <v>0</v>
      </c>
      <c r="BJ201" s="62">
        <f>BH201</f>
        <v>0</v>
      </c>
      <c r="BK201" s="61">
        <f>IF(BJ201=0,0,BJ201/BJ$196*100)</f>
        <v>0</v>
      </c>
      <c r="BL201" s="252"/>
      <c r="BM201" s="8"/>
      <c r="BN201" s="4"/>
      <c r="BO201" s="7"/>
      <c r="BP201" s="4"/>
      <c r="BQ201" s="22"/>
      <c r="BR201" s="282"/>
      <c r="BS201" s="128">
        <f t="shared" si="2396"/>
        <v>0</v>
      </c>
      <c r="BT201" s="128">
        <f t="shared" si="2397"/>
        <v>0</v>
      </c>
      <c r="BU201" s="60"/>
      <c r="BV201" s="61">
        <f>IF(BU201=0,0,BU201/BU$196*100)</f>
        <v>0</v>
      </c>
      <c r="BW201" s="62"/>
      <c r="BX201" s="61">
        <f t="shared" si="2415"/>
        <v>0</v>
      </c>
      <c r="BY201" s="62"/>
      <c r="BZ201" s="61">
        <f t="shared" si="2416"/>
        <v>0</v>
      </c>
      <c r="CA201" s="62"/>
      <c r="CB201" s="61">
        <f t="shared" si="2417"/>
        <v>0</v>
      </c>
      <c r="CC201" s="62"/>
      <c r="CD201" s="61">
        <f t="shared" si="2418"/>
        <v>0</v>
      </c>
      <c r="CE201" s="62"/>
      <c r="CF201" s="61">
        <f t="shared" si="2419"/>
        <v>0</v>
      </c>
      <c r="CG201" s="62"/>
      <c r="CH201" s="61">
        <f t="shared" si="2420"/>
        <v>0</v>
      </c>
      <c r="CI201" s="62"/>
      <c r="CJ201" s="61">
        <f t="shared" si="2421"/>
        <v>0</v>
      </c>
      <c r="CK201" s="62"/>
      <c r="CL201" s="61">
        <f t="shared" si="2422"/>
        <v>0</v>
      </c>
      <c r="CM201" s="62"/>
      <c r="CN201" s="61">
        <f t="shared" si="2423"/>
        <v>0</v>
      </c>
      <c r="CO201" s="62"/>
      <c r="CP201" s="61">
        <f t="shared" si="2424"/>
        <v>0</v>
      </c>
      <c r="CQ201" s="62"/>
      <c r="CR201" s="61">
        <f t="shared" si="2425"/>
        <v>0</v>
      </c>
      <c r="CS201" s="62">
        <f>CQ201</f>
        <v>0</v>
      </c>
      <c r="CT201" s="61">
        <f>IF(CS201=0,0,CS201/CS$196*100)</f>
        <v>0</v>
      </c>
      <c r="CU201" s="252"/>
      <c r="CV201" s="8"/>
      <c r="CW201" s="4"/>
      <c r="CX201" s="7"/>
      <c r="CY201" s="4"/>
      <c r="CZ201" s="22"/>
      <c r="DA201" s="282"/>
      <c r="DB201" s="128">
        <f t="shared" si="2398"/>
        <v>0</v>
      </c>
      <c r="DC201" s="128">
        <f t="shared" si="2399"/>
        <v>0</v>
      </c>
      <c r="DD201" s="60"/>
      <c r="DE201" s="61">
        <f>IF(DD201=0,0,DD201/DD$196*100)</f>
        <v>0</v>
      </c>
      <c r="DF201" s="62"/>
      <c r="DG201" s="61">
        <f t="shared" si="2426"/>
        <v>0</v>
      </c>
      <c r="DH201" s="62"/>
      <c r="DI201" s="61">
        <f t="shared" si="2427"/>
        <v>0</v>
      </c>
      <c r="DJ201" s="62"/>
      <c r="DK201" s="61">
        <f t="shared" si="2428"/>
        <v>0</v>
      </c>
      <c r="DL201" s="62"/>
      <c r="DM201" s="61">
        <f t="shared" si="2429"/>
        <v>0</v>
      </c>
      <c r="DN201" s="62"/>
      <c r="DO201" s="61">
        <f t="shared" si="2430"/>
        <v>0</v>
      </c>
      <c r="DP201" s="62"/>
      <c r="DQ201" s="61">
        <f t="shared" si="2431"/>
        <v>0</v>
      </c>
      <c r="DR201" s="62"/>
      <c r="DS201" s="61">
        <f t="shared" si="2432"/>
        <v>0</v>
      </c>
      <c r="DT201" s="62"/>
      <c r="DU201" s="61">
        <f t="shared" si="2433"/>
        <v>0</v>
      </c>
      <c r="DV201" s="62"/>
      <c r="DW201" s="61">
        <f t="shared" si="2434"/>
        <v>0</v>
      </c>
      <c r="DX201" s="62"/>
      <c r="DY201" s="61">
        <f t="shared" si="2435"/>
        <v>0</v>
      </c>
      <c r="DZ201" s="62"/>
      <c r="EA201" s="61">
        <f t="shared" si="2436"/>
        <v>0</v>
      </c>
      <c r="EB201" s="62">
        <f>DZ201</f>
        <v>0</v>
      </c>
      <c r="EC201" s="61">
        <f>IF(EB201=0,0,EB201/EB$196*100)</f>
        <v>0</v>
      </c>
      <c r="ED201" s="252"/>
      <c r="EE201" s="8"/>
      <c r="EF201" s="4"/>
      <c r="EG201" s="7"/>
      <c r="EH201" s="4"/>
      <c r="EI201" s="22"/>
      <c r="EJ201" s="282"/>
      <c r="EK201" s="128">
        <f t="shared" si="2400"/>
        <v>0</v>
      </c>
      <c r="EL201" s="128">
        <f t="shared" si="2401"/>
        <v>0</v>
      </c>
      <c r="EM201" s="60"/>
      <c r="EN201" s="61">
        <f>IF(EM201=0,0,EM201/EM$196*100)</f>
        <v>0</v>
      </c>
      <c r="EO201" s="62"/>
      <c r="EP201" s="61">
        <f t="shared" si="2437"/>
        <v>0</v>
      </c>
      <c r="EQ201" s="62"/>
      <c r="ER201" s="61">
        <f t="shared" si="2438"/>
        <v>0</v>
      </c>
      <c r="ES201" s="62"/>
      <c r="ET201" s="61">
        <f t="shared" si="2439"/>
        <v>0</v>
      </c>
      <c r="EU201" s="62"/>
      <c r="EV201" s="61">
        <f t="shared" si="2440"/>
        <v>0</v>
      </c>
      <c r="EW201" s="62"/>
      <c r="EX201" s="61">
        <f t="shared" si="2441"/>
        <v>0</v>
      </c>
      <c r="EY201" s="62"/>
      <c r="EZ201" s="61">
        <f t="shared" si="2442"/>
        <v>0</v>
      </c>
      <c r="FA201" s="62"/>
      <c r="FB201" s="61">
        <f t="shared" si="2443"/>
        <v>0</v>
      </c>
      <c r="FC201" s="62"/>
      <c r="FD201" s="61">
        <f t="shared" si="2444"/>
        <v>0</v>
      </c>
      <c r="FE201" s="62"/>
      <c r="FF201" s="61">
        <f t="shared" si="2445"/>
        <v>0</v>
      </c>
      <c r="FG201" s="62"/>
      <c r="FH201" s="61">
        <f t="shared" si="2446"/>
        <v>0</v>
      </c>
      <c r="FI201" s="62"/>
      <c r="FJ201" s="61">
        <f t="shared" si="2447"/>
        <v>0</v>
      </c>
      <c r="FK201" s="62">
        <f>FI201</f>
        <v>0</v>
      </c>
      <c r="FL201" s="61">
        <f>IF(FK201=0,0,FK201/FK$196*100)</f>
        <v>0</v>
      </c>
      <c r="FM201" s="252"/>
      <c r="FN201" s="8"/>
      <c r="FO201" s="4"/>
      <c r="FP201" s="7"/>
      <c r="FQ201" s="4"/>
      <c r="FR201" s="22"/>
      <c r="FS201" s="282"/>
    </row>
    <row r="202" spans="1:175" ht="4.5" customHeight="1" x14ac:dyDescent="0.2">
      <c r="A202" s="49"/>
      <c r="B202" s="49"/>
      <c r="C202" s="62"/>
      <c r="D202" s="61"/>
      <c r="E202" s="62"/>
      <c r="F202" s="61"/>
      <c r="G202" s="62"/>
      <c r="H202" s="61"/>
      <c r="I202" s="62"/>
      <c r="J202" s="61"/>
      <c r="K202" s="62"/>
      <c r="L202" s="61"/>
      <c r="M202" s="62"/>
      <c r="N202" s="61"/>
      <c r="O202" s="62"/>
      <c r="P202" s="61"/>
      <c r="Q202" s="62"/>
      <c r="R202" s="61"/>
      <c r="S202" s="62"/>
      <c r="T202" s="61"/>
      <c r="U202" s="62"/>
      <c r="V202" s="61"/>
      <c r="W202" s="62"/>
      <c r="X202" s="61"/>
      <c r="Y202" s="62"/>
      <c r="Z202" s="61"/>
      <c r="AA202" s="62"/>
      <c r="AB202" s="61"/>
      <c r="AC202" s="252"/>
      <c r="AD202" s="8"/>
      <c r="AE202" s="4"/>
      <c r="AF202" s="7"/>
      <c r="AG202" s="4"/>
      <c r="AH202" s="22"/>
      <c r="AI202" s="282"/>
      <c r="AJ202" s="49"/>
      <c r="AK202" s="49"/>
      <c r="AL202" s="62"/>
      <c r="AM202" s="61"/>
      <c r="AN202" s="62"/>
      <c r="AO202" s="61"/>
      <c r="AP202" s="62"/>
      <c r="AQ202" s="61"/>
      <c r="AR202" s="62"/>
      <c r="AS202" s="61"/>
      <c r="AT202" s="62"/>
      <c r="AU202" s="61"/>
      <c r="AV202" s="62"/>
      <c r="AW202" s="61"/>
      <c r="AX202" s="62"/>
      <c r="AY202" s="61"/>
      <c r="AZ202" s="62"/>
      <c r="BA202" s="61"/>
      <c r="BB202" s="62"/>
      <c r="BC202" s="61"/>
      <c r="BD202" s="62"/>
      <c r="BE202" s="61"/>
      <c r="BF202" s="62"/>
      <c r="BG202" s="61"/>
      <c r="BH202" s="62"/>
      <c r="BI202" s="61"/>
      <c r="BJ202" s="62"/>
      <c r="BK202" s="61"/>
      <c r="BL202" s="252"/>
      <c r="BM202" s="8"/>
      <c r="BN202" s="4"/>
      <c r="BO202" s="7"/>
      <c r="BP202" s="4"/>
      <c r="BQ202" s="22"/>
      <c r="BR202" s="282"/>
      <c r="BS202" s="49"/>
      <c r="BT202" s="49"/>
      <c r="BU202" s="62"/>
      <c r="BV202" s="61"/>
      <c r="BW202" s="62"/>
      <c r="BX202" s="61"/>
      <c r="BY202" s="62"/>
      <c r="BZ202" s="61"/>
      <c r="CA202" s="62"/>
      <c r="CB202" s="61"/>
      <c r="CC202" s="62"/>
      <c r="CD202" s="61"/>
      <c r="CE202" s="62"/>
      <c r="CF202" s="61"/>
      <c r="CG202" s="62"/>
      <c r="CH202" s="61"/>
      <c r="CI202" s="62"/>
      <c r="CJ202" s="61"/>
      <c r="CK202" s="62"/>
      <c r="CL202" s="61"/>
      <c r="CM202" s="62"/>
      <c r="CN202" s="61"/>
      <c r="CO202" s="62"/>
      <c r="CP202" s="61"/>
      <c r="CQ202" s="62"/>
      <c r="CR202" s="61"/>
      <c r="CS202" s="62"/>
      <c r="CT202" s="61"/>
      <c r="CU202" s="252"/>
      <c r="CV202" s="8"/>
      <c r="CW202" s="4"/>
      <c r="CX202" s="7"/>
      <c r="CY202" s="4"/>
      <c r="CZ202" s="22"/>
      <c r="DA202" s="282"/>
      <c r="DB202" s="49"/>
      <c r="DC202" s="49"/>
      <c r="DD202" s="62"/>
      <c r="DE202" s="61"/>
      <c r="DF202" s="62"/>
      <c r="DG202" s="61"/>
      <c r="DH202" s="62"/>
      <c r="DI202" s="61"/>
      <c r="DJ202" s="62"/>
      <c r="DK202" s="61"/>
      <c r="DL202" s="62"/>
      <c r="DM202" s="61"/>
      <c r="DN202" s="62"/>
      <c r="DO202" s="61"/>
      <c r="DP202" s="62"/>
      <c r="DQ202" s="61"/>
      <c r="DR202" s="62"/>
      <c r="DS202" s="61"/>
      <c r="DT202" s="62"/>
      <c r="DU202" s="61"/>
      <c r="DV202" s="62"/>
      <c r="DW202" s="61"/>
      <c r="DX202" s="62"/>
      <c r="DY202" s="61"/>
      <c r="DZ202" s="62"/>
      <c r="EA202" s="61"/>
      <c r="EB202" s="62"/>
      <c r="EC202" s="61"/>
      <c r="ED202" s="252"/>
      <c r="EE202" s="8"/>
      <c r="EF202" s="4"/>
      <c r="EG202" s="7"/>
      <c r="EH202" s="4"/>
      <c r="EI202" s="22"/>
      <c r="EJ202" s="282"/>
      <c r="EK202" s="49"/>
      <c r="EL202" s="49"/>
      <c r="EM202" s="62"/>
      <c r="EN202" s="61"/>
      <c r="EO202" s="62"/>
      <c r="EP202" s="61"/>
      <c r="EQ202" s="62"/>
      <c r="ER202" s="61"/>
      <c r="ES202" s="62"/>
      <c r="ET202" s="61"/>
      <c r="EU202" s="62"/>
      <c r="EV202" s="61"/>
      <c r="EW202" s="62"/>
      <c r="EX202" s="61"/>
      <c r="EY202" s="62"/>
      <c r="EZ202" s="61"/>
      <c r="FA202" s="62"/>
      <c r="FB202" s="61"/>
      <c r="FC202" s="62"/>
      <c r="FD202" s="61"/>
      <c r="FE202" s="62"/>
      <c r="FF202" s="61"/>
      <c r="FG202" s="62"/>
      <c r="FH202" s="61"/>
      <c r="FI202" s="62"/>
      <c r="FJ202" s="61"/>
      <c r="FK202" s="62"/>
      <c r="FL202" s="61"/>
      <c r="FM202" s="252"/>
      <c r="FN202" s="8"/>
      <c r="FO202" s="4"/>
      <c r="FP202" s="7"/>
      <c r="FQ202" s="4"/>
      <c r="FR202" s="22"/>
      <c r="FS202" s="282"/>
    </row>
    <row r="203" spans="1:175" s="28" customFormat="1" x14ac:dyDescent="0.2">
      <c r="A203" s="77" t="s">
        <v>31</v>
      </c>
      <c r="B203" s="77" t="s">
        <v>325</v>
      </c>
      <c r="C203" s="78">
        <f>C154+C161+C168+C175+C182+C189+C196</f>
        <v>0</v>
      </c>
      <c r="D203" s="79"/>
      <c r="E203" s="78">
        <f t="shared" ref="E203" si="2448">E154+E161+E168+E175+E182+E189+E196</f>
        <v>0</v>
      </c>
      <c r="F203" s="79"/>
      <c r="G203" s="78">
        <f t="shared" ref="G203" si="2449">G154+G161+G168+G175+G182+G189+G196</f>
        <v>0</v>
      </c>
      <c r="H203" s="79"/>
      <c r="I203" s="78">
        <f t="shared" ref="I203" si="2450">I154+I161+I168+I175+I182+I189+I196</f>
        <v>0</v>
      </c>
      <c r="J203" s="79"/>
      <c r="K203" s="78">
        <f t="shared" ref="K203" si="2451">K154+K161+K168+K175+K182+K189+K196</f>
        <v>0</v>
      </c>
      <c r="L203" s="79"/>
      <c r="M203" s="78">
        <f t="shared" ref="M203" si="2452">M154+M161+M168+M175+M182+M189+M196</f>
        <v>0</v>
      </c>
      <c r="N203" s="79"/>
      <c r="O203" s="78">
        <f t="shared" ref="O203" si="2453">O154+O161+O168+O175+O182+O189+O196</f>
        <v>0</v>
      </c>
      <c r="P203" s="79"/>
      <c r="Q203" s="78">
        <f t="shared" ref="Q203" si="2454">Q154+Q161+Q168+Q175+Q182+Q189+Q196</f>
        <v>0</v>
      </c>
      <c r="R203" s="79"/>
      <c r="S203" s="78">
        <f t="shared" ref="S203" si="2455">S154+S161+S168+S175+S182+S189+S196</f>
        <v>0</v>
      </c>
      <c r="T203" s="79"/>
      <c r="U203" s="78">
        <f t="shared" ref="U203" si="2456">U154+U161+U168+U175+U182+U189+U196</f>
        <v>0</v>
      </c>
      <c r="V203" s="79"/>
      <c r="W203" s="78">
        <f t="shared" ref="W203" si="2457">W154+W161+W168+W175+W182+W189+W196</f>
        <v>0</v>
      </c>
      <c r="X203" s="79"/>
      <c r="Y203" s="78">
        <f t="shared" ref="Y203" si="2458">Y154+Y161+Y168+Y175+Y182+Y189+Y196</f>
        <v>0</v>
      </c>
      <c r="Z203" s="79"/>
      <c r="AA203" s="78">
        <f t="shared" ref="AA203" si="2459">AA154+AA161+AA168+AA175+AA182+AA189+AA196</f>
        <v>0</v>
      </c>
      <c r="AB203" s="79"/>
      <c r="AC203" s="259"/>
      <c r="AD203" s="104"/>
      <c r="AE203" s="106"/>
      <c r="AF203" s="109"/>
      <c r="AG203" s="107"/>
      <c r="AH203" s="110"/>
      <c r="AI203" s="282"/>
      <c r="AJ203" s="77" t="s">
        <v>31</v>
      </c>
      <c r="AK203" s="77" t="s">
        <v>325</v>
      </c>
      <c r="AL203" s="78">
        <f>AL154+AL161+AL168+AL175+AL182+AL189+AL196</f>
        <v>0</v>
      </c>
      <c r="AM203" s="79"/>
      <c r="AN203" s="78">
        <f t="shared" ref="AN203" si="2460">AN154+AN161+AN168+AN175+AN182+AN189+AN196</f>
        <v>0</v>
      </c>
      <c r="AO203" s="79"/>
      <c r="AP203" s="78">
        <f t="shared" ref="AP203" si="2461">AP154+AP161+AP168+AP175+AP182+AP189+AP196</f>
        <v>0</v>
      </c>
      <c r="AQ203" s="79"/>
      <c r="AR203" s="78">
        <f t="shared" ref="AR203" si="2462">AR154+AR161+AR168+AR175+AR182+AR189+AR196</f>
        <v>0</v>
      </c>
      <c r="AS203" s="79"/>
      <c r="AT203" s="78">
        <f t="shared" ref="AT203" si="2463">AT154+AT161+AT168+AT175+AT182+AT189+AT196</f>
        <v>0</v>
      </c>
      <c r="AU203" s="79"/>
      <c r="AV203" s="78">
        <f t="shared" ref="AV203" si="2464">AV154+AV161+AV168+AV175+AV182+AV189+AV196</f>
        <v>0</v>
      </c>
      <c r="AW203" s="79"/>
      <c r="AX203" s="78">
        <f t="shared" ref="AX203" si="2465">AX154+AX161+AX168+AX175+AX182+AX189+AX196</f>
        <v>0</v>
      </c>
      <c r="AY203" s="79"/>
      <c r="AZ203" s="78">
        <f t="shared" ref="AZ203" si="2466">AZ154+AZ161+AZ168+AZ175+AZ182+AZ189+AZ196</f>
        <v>0</v>
      </c>
      <c r="BA203" s="79"/>
      <c r="BB203" s="78">
        <f t="shared" ref="BB203" si="2467">BB154+BB161+BB168+BB175+BB182+BB189+BB196</f>
        <v>0</v>
      </c>
      <c r="BC203" s="79"/>
      <c r="BD203" s="78">
        <f t="shared" ref="BD203" si="2468">BD154+BD161+BD168+BD175+BD182+BD189+BD196</f>
        <v>0</v>
      </c>
      <c r="BE203" s="79"/>
      <c r="BF203" s="78">
        <f t="shared" ref="BF203" si="2469">BF154+BF161+BF168+BF175+BF182+BF189+BF196</f>
        <v>0</v>
      </c>
      <c r="BG203" s="79"/>
      <c r="BH203" s="78">
        <f t="shared" ref="BH203" si="2470">BH154+BH161+BH168+BH175+BH182+BH189+BH196</f>
        <v>0</v>
      </c>
      <c r="BI203" s="79"/>
      <c r="BJ203" s="78">
        <f t="shared" ref="BJ203" si="2471">BJ154+BJ161+BJ168+BJ175+BJ182+BJ189+BJ196</f>
        <v>0</v>
      </c>
      <c r="BK203" s="79"/>
      <c r="BL203" s="259"/>
      <c r="BM203" s="104"/>
      <c r="BN203" s="106"/>
      <c r="BO203" s="109"/>
      <c r="BP203" s="107"/>
      <c r="BQ203" s="110"/>
      <c r="BR203" s="295"/>
      <c r="BS203" s="77" t="s">
        <v>31</v>
      </c>
      <c r="BT203" s="77" t="s">
        <v>325</v>
      </c>
      <c r="BU203" s="78">
        <f>BU154+BU161+BU168+BU175+BU182+BU189+BU196</f>
        <v>0</v>
      </c>
      <c r="BV203" s="79"/>
      <c r="BW203" s="78">
        <f t="shared" ref="BW203" si="2472">BW154+BW161+BW168+BW175+BW182+BW189+BW196</f>
        <v>0</v>
      </c>
      <c r="BX203" s="79"/>
      <c r="BY203" s="78">
        <f t="shared" ref="BY203" si="2473">BY154+BY161+BY168+BY175+BY182+BY189+BY196</f>
        <v>0</v>
      </c>
      <c r="BZ203" s="79"/>
      <c r="CA203" s="78">
        <f t="shared" ref="CA203" si="2474">CA154+CA161+CA168+CA175+CA182+CA189+CA196</f>
        <v>0</v>
      </c>
      <c r="CB203" s="79"/>
      <c r="CC203" s="78">
        <f t="shared" ref="CC203" si="2475">CC154+CC161+CC168+CC175+CC182+CC189+CC196</f>
        <v>0</v>
      </c>
      <c r="CD203" s="79"/>
      <c r="CE203" s="78">
        <f t="shared" ref="CE203" si="2476">CE154+CE161+CE168+CE175+CE182+CE189+CE196</f>
        <v>0</v>
      </c>
      <c r="CF203" s="79"/>
      <c r="CG203" s="78">
        <f t="shared" ref="CG203" si="2477">CG154+CG161+CG168+CG175+CG182+CG189+CG196</f>
        <v>0</v>
      </c>
      <c r="CH203" s="79"/>
      <c r="CI203" s="78">
        <f t="shared" ref="CI203" si="2478">CI154+CI161+CI168+CI175+CI182+CI189+CI196</f>
        <v>0</v>
      </c>
      <c r="CJ203" s="79"/>
      <c r="CK203" s="78">
        <f t="shared" ref="CK203" si="2479">CK154+CK161+CK168+CK175+CK182+CK189+CK196</f>
        <v>0</v>
      </c>
      <c r="CL203" s="79"/>
      <c r="CM203" s="78">
        <f t="shared" ref="CM203" si="2480">CM154+CM161+CM168+CM175+CM182+CM189+CM196</f>
        <v>0</v>
      </c>
      <c r="CN203" s="79"/>
      <c r="CO203" s="78">
        <f t="shared" ref="CO203" si="2481">CO154+CO161+CO168+CO175+CO182+CO189+CO196</f>
        <v>0</v>
      </c>
      <c r="CP203" s="79"/>
      <c r="CQ203" s="78">
        <f t="shared" ref="CQ203" si="2482">CQ154+CQ161+CQ168+CQ175+CQ182+CQ189+CQ196</f>
        <v>0</v>
      </c>
      <c r="CR203" s="79"/>
      <c r="CS203" s="78">
        <f t="shared" ref="CS203" si="2483">CS154+CS161+CS168+CS175+CS182+CS189+CS196</f>
        <v>0</v>
      </c>
      <c r="CT203" s="79"/>
      <c r="CU203" s="259"/>
      <c r="CV203" s="104"/>
      <c r="CW203" s="106"/>
      <c r="CX203" s="109"/>
      <c r="CY203" s="107"/>
      <c r="CZ203" s="110"/>
      <c r="DA203" s="295"/>
      <c r="DB203" s="77" t="s">
        <v>31</v>
      </c>
      <c r="DC203" s="77" t="s">
        <v>325</v>
      </c>
      <c r="DD203" s="78">
        <f>DD154+DD161+DD168+DD175+DD182+DD189+DD196</f>
        <v>0</v>
      </c>
      <c r="DE203" s="79"/>
      <c r="DF203" s="78">
        <f t="shared" ref="DF203" si="2484">DF154+DF161+DF168+DF175+DF182+DF189+DF196</f>
        <v>0</v>
      </c>
      <c r="DG203" s="79"/>
      <c r="DH203" s="78">
        <f t="shared" ref="DH203" si="2485">DH154+DH161+DH168+DH175+DH182+DH189+DH196</f>
        <v>0</v>
      </c>
      <c r="DI203" s="79"/>
      <c r="DJ203" s="78">
        <f t="shared" ref="DJ203" si="2486">DJ154+DJ161+DJ168+DJ175+DJ182+DJ189+DJ196</f>
        <v>0</v>
      </c>
      <c r="DK203" s="79"/>
      <c r="DL203" s="78">
        <f t="shared" ref="DL203" si="2487">DL154+DL161+DL168+DL175+DL182+DL189+DL196</f>
        <v>0</v>
      </c>
      <c r="DM203" s="79"/>
      <c r="DN203" s="78">
        <f t="shared" ref="DN203" si="2488">DN154+DN161+DN168+DN175+DN182+DN189+DN196</f>
        <v>0</v>
      </c>
      <c r="DO203" s="79"/>
      <c r="DP203" s="78">
        <f t="shared" ref="DP203" si="2489">DP154+DP161+DP168+DP175+DP182+DP189+DP196</f>
        <v>0</v>
      </c>
      <c r="DQ203" s="79"/>
      <c r="DR203" s="78">
        <f t="shared" ref="DR203" si="2490">DR154+DR161+DR168+DR175+DR182+DR189+DR196</f>
        <v>0</v>
      </c>
      <c r="DS203" s="79"/>
      <c r="DT203" s="78">
        <f t="shared" ref="DT203" si="2491">DT154+DT161+DT168+DT175+DT182+DT189+DT196</f>
        <v>0</v>
      </c>
      <c r="DU203" s="79"/>
      <c r="DV203" s="78">
        <f t="shared" ref="DV203" si="2492">DV154+DV161+DV168+DV175+DV182+DV189+DV196</f>
        <v>0</v>
      </c>
      <c r="DW203" s="79"/>
      <c r="DX203" s="78">
        <f t="shared" ref="DX203" si="2493">DX154+DX161+DX168+DX175+DX182+DX189+DX196</f>
        <v>0</v>
      </c>
      <c r="DY203" s="79"/>
      <c r="DZ203" s="78">
        <f t="shared" ref="DZ203" si="2494">DZ154+DZ161+DZ168+DZ175+DZ182+DZ189+DZ196</f>
        <v>0</v>
      </c>
      <c r="EA203" s="79"/>
      <c r="EB203" s="78">
        <f t="shared" ref="EB203" si="2495">EB154+EB161+EB168+EB175+EB182+EB189+EB196</f>
        <v>0</v>
      </c>
      <c r="EC203" s="79"/>
      <c r="ED203" s="259"/>
      <c r="EE203" s="104"/>
      <c r="EF203" s="106"/>
      <c r="EG203" s="109"/>
      <c r="EH203" s="107"/>
      <c r="EI203" s="110"/>
      <c r="EJ203" s="295"/>
      <c r="EK203" s="77" t="s">
        <v>31</v>
      </c>
      <c r="EL203" s="77" t="s">
        <v>325</v>
      </c>
      <c r="EM203" s="78">
        <f>EM154+EM161+EM168+EM175+EM182+EM189+EM196</f>
        <v>0</v>
      </c>
      <c r="EN203" s="79"/>
      <c r="EO203" s="78">
        <f t="shared" ref="EO203" si="2496">EO154+EO161+EO168+EO175+EO182+EO189+EO196</f>
        <v>0</v>
      </c>
      <c r="EP203" s="79"/>
      <c r="EQ203" s="78">
        <f t="shared" ref="EQ203" si="2497">EQ154+EQ161+EQ168+EQ175+EQ182+EQ189+EQ196</f>
        <v>0</v>
      </c>
      <c r="ER203" s="79"/>
      <c r="ES203" s="78">
        <f t="shared" ref="ES203" si="2498">ES154+ES161+ES168+ES175+ES182+ES189+ES196</f>
        <v>0</v>
      </c>
      <c r="ET203" s="79"/>
      <c r="EU203" s="78">
        <f t="shared" ref="EU203" si="2499">EU154+EU161+EU168+EU175+EU182+EU189+EU196</f>
        <v>0</v>
      </c>
      <c r="EV203" s="79"/>
      <c r="EW203" s="78">
        <f t="shared" ref="EW203" si="2500">EW154+EW161+EW168+EW175+EW182+EW189+EW196</f>
        <v>0</v>
      </c>
      <c r="EX203" s="79"/>
      <c r="EY203" s="78">
        <f t="shared" ref="EY203" si="2501">EY154+EY161+EY168+EY175+EY182+EY189+EY196</f>
        <v>0</v>
      </c>
      <c r="EZ203" s="79"/>
      <c r="FA203" s="78">
        <f t="shared" ref="FA203" si="2502">FA154+FA161+FA168+FA175+FA182+FA189+FA196</f>
        <v>0</v>
      </c>
      <c r="FB203" s="79"/>
      <c r="FC203" s="78">
        <f t="shared" ref="FC203" si="2503">FC154+FC161+FC168+FC175+FC182+FC189+FC196</f>
        <v>0</v>
      </c>
      <c r="FD203" s="79"/>
      <c r="FE203" s="78">
        <f t="shared" ref="FE203" si="2504">FE154+FE161+FE168+FE175+FE182+FE189+FE196</f>
        <v>0</v>
      </c>
      <c r="FF203" s="79"/>
      <c r="FG203" s="78">
        <f t="shared" ref="FG203" si="2505">FG154+FG161+FG168+FG175+FG182+FG189+FG196</f>
        <v>0</v>
      </c>
      <c r="FH203" s="79"/>
      <c r="FI203" s="78">
        <f t="shared" ref="FI203" si="2506">FI154+FI161+FI168+FI175+FI182+FI189+FI196</f>
        <v>0</v>
      </c>
      <c r="FJ203" s="79"/>
      <c r="FK203" s="78">
        <f t="shared" ref="FK203" si="2507">FK154+FK161+FK168+FK175+FK182+FK189+FK196</f>
        <v>0</v>
      </c>
      <c r="FL203" s="79"/>
      <c r="FM203" s="259"/>
      <c r="FN203" s="104"/>
      <c r="FO203" s="106"/>
      <c r="FP203" s="109"/>
      <c r="FQ203" s="107"/>
      <c r="FR203" s="110"/>
      <c r="FS203" s="295"/>
    </row>
    <row r="204" spans="1:175" x14ac:dyDescent="0.2">
      <c r="A204" s="282"/>
      <c r="B204" s="282"/>
      <c r="C204" s="282"/>
      <c r="D204" s="282"/>
      <c r="E204" s="282"/>
      <c r="F204" s="282"/>
      <c r="G204" s="282"/>
      <c r="H204" s="282"/>
      <c r="I204" s="282"/>
      <c r="J204" s="282"/>
      <c r="K204" s="282"/>
      <c r="L204" s="282"/>
      <c r="M204" s="282"/>
      <c r="N204" s="282"/>
      <c r="O204" s="282"/>
      <c r="P204" s="282"/>
      <c r="Q204" s="282"/>
      <c r="R204" s="282"/>
      <c r="S204" s="282"/>
      <c r="T204" s="282"/>
      <c r="U204" s="282"/>
      <c r="V204" s="282"/>
      <c r="W204" s="282"/>
      <c r="X204" s="282"/>
      <c r="Y204" s="282"/>
      <c r="Z204" s="282"/>
      <c r="AA204" s="282"/>
      <c r="AB204" s="282"/>
      <c r="AC204" s="300"/>
      <c r="AD204" s="304"/>
      <c r="AE204" s="304"/>
      <c r="AF204" s="304"/>
      <c r="AG204" s="304"/>
      <c r="AH204" s="305"/>
      <c r="AI204" s="282"/>
      <c r="AJ204" s="282"/>
      <c r="AK204" s="282"/>
      <c r="AL204" s="282"/>
      <c r="AM204" s="282"/>
      <c r="AN204" s="282"/>
      <c r="AO204" s="282"/>
      <c r="AP204" s="282"/>
      <c r="AQ204" s="282"/>
      <c r="AR204" s="282"/>
      <c r="AS204" s="282"/>
      <c r="AT204" s="282"/>
      <c r="AU204" s="282"/>
      <c r="AV204" s="282"/>
      <c r="AW204" s="282"/>
      <c r="AX204" s="282"/>
      <c r="AY204" s="282"/>
      <c r="AZ204" s="282"/>
      <c r="BA204" s="282"/>
      <c r="BB204" s="282"/>
      <c r="BC204" s="282"/>
      <c r="BD204" s="282"/>
      <c r="BE204" s="282"/>
      <c r="BF204" s="282"/>
      <c r="BG204" s="282"/>
      <c r="BH204" s="282"/>
      <c r="BI204" s="282"/>
      <c r="BJ204" s="282"/>
      <c r="BK204" s="282"/>
      <c r="BL204" s="300"/>
      <c r="BM204" s="304"/>
      <c r="BN204" s="304"/>
      <c r="BO204" s="304"/>
      <c r="BP204" s="304"/>
      <c r="BQ204" s="305"/>
      <c r="BR204" s="282"/>
      <c r="BS204" s="282"/>
      <c r="BT204" s="282"/>
      <c r="BU204" s="282"/>
      <c r="BV204" s="282"/>
      <c r="BW204" s="282"/>
      <c r="BX204" s="282"/>
      <c r="BY204" s="282"/>
      <c r="BZ204" s="282"/>
      <c r="CA204" s="282"/>
      <c r="CB204" s="282"/>
      <c r="CC204" s="282"/>
      <c r="CD204" s="282"/>
      <c r="CE204" s="282"/>
      <c r="CF204" s="282"/>
      <c r="CG204" s="282"/>
      <c r="CH204" s="282"/>
      <c r="CI204" s="282"/>
      <c r="CJ204" s="282"/>
      <c r="CK204" s="282"/>
      <c r="CL204" s="282"/>
      <c r="CM204" s="282"/>
      <c r="CN204" s="282"/>
      <c r="CO204" s="282"/>
      <c r="CP204" s="282"/>
      <c r="CQ204" s="282"/>
      <c r="CR204" s="282"/>
      <c r="CS204" s="282"/>
      <c r="CT204" s="282"/>
      <c r="CU204" s="300"/>
      <c r="CV204" s="304"/>
      <c r="CW204" s="304"/>
      <c r="CX204" s="304"/>
      <c r="CY204" s="304"/>
      <c r="CZ204" s="305"/>
      <c r="DA204" s="282"/>
      <c r="DB204" s="282"/>
      <c r="DC204" s="282"/>
      <c r="DD204" s="282"/>
      <c r="DE204" s="282"/>
      <c r="DF204" s="282"/>
      <c r="DG204" s="282"/>
      <c r="DH204" s="282"/>
      <c r="DI204" s="282"/>
      <c r="DJ204" s="282"/>
      <c r="DK204" s="282"/>
      <c r="DL204" s="282"/>
      <c r="DM204" s="282"/>
      <c r="DN204" s="282"/>
      <c r="DO204" s="282"/>
      <c r="DP204" s="282"/>
      <c r="DQ204" s="282"/>
      <c r="DR204" s="282"/>
      <c r="DS204" s="282"/>
      <c r="DT204" s="282"/>
      <c r="DU204" s="282"/>
      <c r="DV204" s="282"/>
      <c r="DW204" s="282"/>
      <c r="DX204" s="282"/>
      <c r="DY204" s="282"/>
      <c r="DZ204" s="282"/>
      <c r="EA204" s="282"/>
      <c r="EB204" s="282"/>
      <c r="EC204" s="282"/>
      <c r="ED204" s="300"/>
      <c r="EE204" s="304"/>
      <c r="EF204" s="304"/>
      <c r="EG204" s="304"/>
      <c r="EH204" s="304"/>
      <c r="EI204" s="305"/>
      <c r="EJ204" s="282"/>
      <c r="EK204" s="282"/>
      <c r="EL204" s="282"/>
      <c r="EM204" s="282"/>
      <c r="EN204" s="282"/>
      <c r="EO204" s="282"/>
      <c r="EP204" s="282"/>
      <c r="EQ204" s="282"/>
      <c r="ER204" s="282"/>
      <c r="ES204" s="282"/>
      <c r="ET204" s="282"/>
      <c r="EU204" s="282"/>
      <c r="EV204" s="282"/>
      <c r="EW204" s="282"/>
      <c r="EX204" s="282"/>
      <c r="EY204" s="282"/>
      <c r="EZ204" s="282"/>
      <c r="FA204" s="282"/>
      <c r="FB204" s="282"/>
      <c r="FC204" s="282"/>
      <c r="FD204" s="282"/>
      <c r="FE204" s="282"/>
      <c r="FF204" s="282"/>
      <c r="FG204" s="282"/>
      <c r="FH204" s="282"/>
      <c r="FI204" s="282"/>
      <c r="FJ204" s="282"/>
      <c r="FK204" s="282"/>
      <c r="FL204" s="282"/>
      <c r="FM204" s="300"/>
      <c r="FN204" s="304"/>
      <c r="FO204" s="304"/>
      <c r="FP204" s="304"/>
      <c r="FQ204" s="304"/>
      <c r="FR204" s="305"/>
      <c r="FS204" s="282"/>
    </row>
    <row r="205" spans="1:175" x14ac:dyDescent="0.2">
      <c r="A205" s="84" t="s">
        <v>35</v>
      </c>
      <c r="B205" s="84" t="s">
        <v>326</v>
      </c>
      <c r="C205" s="97">
        <f>C203-C149</f>
        <v>0</v>
      </c>
      <c r="D205" s="98"/>
      <c r="E205" s="97">
        <f>E203-E149</f>
        <v>0</v>
      </c>
      <c r="F205" s="98"/>
      <c r="G205" s="97">
        <f>G203-G149</f>
        <v>0</v>
      </c>
      <c r="H205" s="98"/>
      <c r="I205" s="97">
        <f>I203-I149</f>
        <v>0</v>
      </c>
      <c r="J205" s="98"/>
      <c r="K205" s="97">
        <f>K203-K149</f>
        <v>0</v>
      </c>
      <c r="L205" s="98"/>
      <c r="M205" s="97">
        <f>M203-M149</f>
        <v>0</v>
      </c>
      <c r="N205" s="98"/>
      <c r="O205" s="97">
        <f>O203-O149</f>
        <v>0</v>
      </c>
      <c r="P205" s="98"/>
      <c r="Q205" s="97">
        <f>Q203-Q149</f>
        <v>0</v>
      </c>
      <c r="R205" s="98"/>
      <c r="S205" s="97">
        <f>S203-S149</f>
        <v>0</v>
      </c>
      <c r="T205" s="98"/>
      <c r="U205" s="97">
        <f>U203-U149</f>
        <v>0</v>
      </c>
      <c r="V205" s="98"/>
      <c r="W205" s="97">
        <f>W203-W149</f>
        <v>0</v>
      </c>
      <c r="X205" s="98"/>
      <c r="Y205" s="97">
        <f>Y203-Y149</f>
        <v>0</v>
      </c>
      <c r="Z205" s="98"/>
      <c r="AA205" s="97">
        <f>AA203-AA149</f>
        <v>0</v>
      </c>
      <c r="AB205" s="98"/>
      <c r="AC205" s="312"/>
      <c r="AD205" s="304"/>
      <c r="AE205" s="304"/>
      <c r="AF205" s="304"/>
      <c r="AG205" s="304"/>
      <c r="AH205" s="305"/>
      <c r="AI205" s="282"/>
      <c r="AJ205" s="84" t="s">
        <v>35</v>
      </c>
      <c r="AK205" s="84" t="s">
        <v>326</v>
      </c>
      <c r="AL205" s="97">
        <f>AL203-AL149</f>
        <v>0</v>
      </c>
      <c r="AM205" s="98"/>
      <c r="AN205" s="97">
        <f>AN203-AN149</f>
        <v>0</v>
      </c>
      <c r="AO205" s="98"/>
      <c r="AP205" s="97">
        <f>AP203-AP149</f>
        <v>0</v>
      </c>
      <c r="AQ205" s="98"/>
      <c r="AR205" s="97">
        <f>AR203-AR149</f>
        <v>0</v>
      </c>
      <c r="AS205" s="98"/>
      <c r="AT205" s="97">
        <f>AT203-AT149</f>
        <v>0</v>
      </c>
      <c r="AU205" s="98"/>
      <c r="AV205" s="97">
        <f>AV203-AV149</f>
        <v>0</v>
      </c>
      <c r="AW205" s="98"/>
      <c r="AX205" s="97">
        <f>AX203-AX149</f>
        <v>0</v>
      </c>
      <c r="AY205" s="98"/>
      <c r="AZ205" s="97">
        <f>AZ203-AZ149</f>
        <v>0</v>
      </c>
      <c r="BA205" s="98"/>
      <c r="BB205" s="97">
        <f>BB203-BB149</f>
        <v>0</v>
      </c>
      <c r="BC205" s="98"/>
      <c r="BD205" s="97">
        <f>BD203-BD149</f>
        <v>0</v>
      </c>
      <c r="BE205" s="98"/>
      <c r="BF205" s="97">
        <f>BF203-BF149</f>
        <v>0</v>
      </c>
      <c r="BG205" s="98"/>
      <c r="BH205" s="97">
        <f>BH203-BH149</f>
        <v>0</v>
      </c>
      <c r="BI205" s="98"/>
      <c r="BJ205" s="97">
        <f>BJ203-BJ149</f>
        <v>0</v>
      </c>
      <c r="BK205" s="98"/>
      <c r="BL205" s="312"/>
      <c r="BM205" s="304"/>
      <c r="BN205" s="304"/>
      <c r="BO205" s="304"/>
      <c r="BP205" s="304"/>
      <c r="BQ205" s="305"/>
      <c r="BR205" s="282"/>
      <c r="BS205" s="84" t="s">
        <v>35</v>
      </c>
      <c r="BT205" s="84" t="s">
        <v>326</v>
      </c>
      <c r="BU205" s="97">
        <f>BU203-BU149</f>
        <v>0</v>
      </c>
      <c r="BV205" s="98"/>
      <c r="BW205" s="97">
        <f>BW203-BW149</f>
        <v>0</v>
      </c>
      <c r="BX205" s="98"/>
      <c r="BY205" s="97">
        <f>BY203-BY149</f>
        <v>0</v>
      </c>
      <c r="BZ205" s="98"/>
      <c r="CA205" s="97">
        <f>CA203-CA149</f>
        <v>0</v>
      </c>
      <c r="CB205" s="98"/>
      <c r="CC205" s="97">
        <f>CC203-CC149</f>
        <v>0</v>
      </c>
      <c r="CD205" s="98"/>
      <c r="CE205" s="97">
        <f>CE203-CE149</f>
        <v>0</v>
      </c>
      <c r="CF205" s="98"/>
      <c r="CG205" s="97">
        <f>CG203-CG149</f>
        <v>0</v>
      </c>
      <c r="CH205" s="98"/>
      <c r="CI205" s="97">
        <f>CI203-CI149</f>
        <v>0</v>
      </c>
      <c r="CJ205" s="98"/>
      <c r="CK205" s="97">
        <f>CK203-CK149</f>
        <v>0</v>
      </c>
      <c r="CL205" s="98"/>
      <c r="CM205" s="97">
        <f>CM203-CM149</f>
        <v>0</v>
      </c>
      <c r="CN205" s="98"/>
      <c r="CO205" s="97">
        <f>CO203-CO149</f>
        <v>0</v>
      </c>
      <c r="CP205" s="98"/>
      <c r="CQ205" s="97">
        <f>CQ203-CQ149</f>
        <v>0</v>
      </c>
      <c r="CR205" s="98"/>
      <c r="CS205" s="97">
        <f>CS203-CS149</f>
        <v>0</v>
      </c>
      <c r="CT205" s="98"/>
      <c r="CU205" s="312"/>
      <c r="CV205" s="304"/>
      <c r="CW205" s="304"/>
      <c r="CX205" s="304"/>
      <c r="CY205" s="304"/>
      <c r="CZ205" s="305"/>
      <c r="DA205" s="282"/>
      <c r="DB205" s="84" t="s">
        <v>35</v>
      </c>
      <c r="DC205" s="84" t="s">
        <v>326</v>
      </c>
      <c r="DD205" s="97">
        <f>DD203-DD149</f>
        <v>-25</v>
      </c>
      <c r="DE205" s="98"/>
      <c r="DF205" s="97">
        <f>DF203-DF149</f>
        <v>0</v>
      </c>
      <c r="DG205" s="98"/>
      <c r="DH205" s="97">
        <f>DH203-DH149</f>
        <v>0</v>
      </c>
      <c r="DI205" s="98"/>
      <c r="DJ205" s="97">
        <f>DJ203-DJ149</f>
        <v>0</v>
      </c>
      <c r="DK205" s="98"/>
      <c r="DL205" s="97">
        <f>DL203-DL149</f>
        <v>0</v>
      </c>
      <c r="DM205" s="98"/>
      <c r="DN205" s="97">
        <f>DN203-DN149</f>
        <v>0</v>
      </c>
      <c r="DO205" s="98"/>
      <c r="DP205" s="97">
        <f>DP203-DP149</f>
        <v>0</v>
      </c>
      <c r="DQ205" s="98"/>
      <c r="DR205" s="97">
        <f>DR203-DR149</f>
        <v>0</v>
      </c>
      <c r="DS205" s="98"/>
      <c r="DT205" s="97">
        <f>DT203-DT149</f>
        <v>0</v>
      </c>
      <c r="DU205" s="98"/>
      <c r="DV205" s="97">
        <f>DV203-DV149</f>
        <v>0</v>
      </c>
      <c r="DW205" s="98"/>
      <c r="DX205" s="97">
        <f>DX203-DX149</f>
        <v>0</v>
      </c>
      <c r="DY205" s="98"/>
      <c r="DZ205" s="97">
        <f>DZ203-DZ149</f>
        <v>0</v>
      </c>
      <c r="EA205" s="98"/>
      <c r="EB205" s="97">
        <f>EB203-EB149</f>
        <v>0</v>
      </c>
      <c r="EC205" s="98"/>
      <c r="ED205" s="312"/>
      <c r="EE205" s="304"/>
      <c r="EF205" s="304"/>
      <c r="EG205" s="304"/>
      <c r="EH205" s="304"/>
      <c r="EI205" s="305"/>
      <c r="EJ205" s="282"/>
      <c r="EK205" s="84" t="s">
        <v>35</v>
      </c>
      <c r="EL205" s="84" t="s">
        <v>326</v>
      </c>
      <c r="EM205" s="97">
        <f>EM203-EM149</f>
        <v>0</v>
      </c>
      <c r="EN205" s="98"/>
      <c r="EO205" s="97">
        <f>EO203-EO149</f>
        <v>0</v>
      </c>
      <c r="EP205" s="98"/>
      <c r="EQ205" s="97">
        <f>EQ203-EQ149</f>
        <v>0</v>
      </c>
      <c r="ER205" s="98"/>
      <c r="ES205" s="97">
        <f>ES203-ES149</f>
        <v>0</v>
      </c>
      <c r="ET205" s="98"/>
      <c r="EU205" s="97">
        <f>EU203-EU149</f>
        <v>0</v>
      </c>
      <c r="EV205" s="98"/>
      <c r="EW205" s="97">
        <f>EW203-EW149</f>
        <v>0</v>
      </c>
      <c r="EX205" s="98"/>
      <c r="EY205" s="97">
        <f>EY203-EY149</f>
        <v>0</v>
      </c>
      <c r="EZ205" s="98"/>
      <c r="FA205" s="97">
        <f>FA203-FA149</f>
        <v>0</v>
      </c>
      <c r="FB205" s="98"/>
      <c r="FC205" s="97">
        <f>FC203-FC149</f>
        <v>0</v>
      </c>
      <c r="FD205" s="98"/>
      <c r="FE205" s="97">
        <f>FE203-FE149</f>
        <v>0</v>
      </c>
      <c r="FF205" s="98"/>
      <c r="FG205" s="97">
        <f>FG203-FG149</f>
        <v>0</v>
      </c>
      <c r="FH205" s="98"/>
      <c r="FI205" s="97">
        <f>FI203-FI149</f>
        <v>0</v>
      </c>
      <c r="FJ205" s="98"/>
      <c r="FK205" s="97">
        <f>FK203-FK149</f>
        <v>0</v>
      </c>
      <c r="FL205" s="98"/>
      <c r="FM205" s="312"/>
      <c r="FN205" s="304"/>
      <c r="FO205" s="304"/>
      <c r="FP205" s="304"/>
      <c r="FQ205" s="304"/>
      <c r="FR205" s="305"/>
      <c r="FS205" s="282"/>
    </row>
    <row r="206" spans="1:175" x14ac:dyDescent="0.2">
      <c r="A206" s="282"/>
      <c r="B206" s="282"/>
      <c r="C206" s="282"/>
      <c r="D206" s="282"/>
      <c r="E206" s="282"/>
      <c r="F206" s="282"/>
      <c r="G206" s="282"/>
      <c r="H206" s="282"/>
      <c r="I206" s="282"/>
      <c r="J206" s="282"/>
      <c r="K206" s="282"/>
      <c r="L206" s="282"/>
      <c r="M206" s="282"/>
      <c r="N206" s="282"/>
      <c r="O206" s="282"/>
      <c r="P206" s="282"/>
      <c r="Q206" s="282"/>
      <c r="R206" s="282"/>
      <c r="S206" s="282"/>
      <c r="T206" s="282"/>
      <c r="U206" s="282"/>
      <c r="V206" s="282"/>
      <c r="W206" s="282"/>
      <c r="X206" s="282"/>
      <c r="Y206" s="282"/>
      <c r="Z206" s="282"/>
      <c r="AA206" s="282"/>
      <c r="AB206" s="282"/>
      <c r="AC206" s="282"/>
      <c r="AD206" s="282"/>
      <c r="AE206" s="282"/>
      <c r="AF206" s="304"/>
      <c r="AG206" s="304"/>
      <c r="AH206" s="305"/>
      <c r="AI206" s="282"/>
      <c r="AJ206" s="282"/>
      <c r="AK206" s="282"/>
      <c r="AL206" s="282"/>
      <c r="AM206" s="282"/>
      <c r="AN206" s="282"/>
      <c r="AO206" s="282"/>
      <c r="AP206" s="282"/>
      <c r="AQ206" s="282"/>
      <c r="AR206" s="282"/>
      <c r="AS206" s="282"/>
      <c r="AT206" s="282"/>
      <c r="AU206" s="282"/>
      <c r="AV206" s="282"/>
      <c r="AW206" s="282"/>
      <c r="AX206" s="282"/>
      <c r="AY206" s="282"/>
      <c r="AZ206" s="282"/>
      <c r="BA206" s="282"/>
      <c r="BB206" s="282"/>
      <c r="BC206" s="282"/>
      <c r="BD206" s="282"/>
      <c r="BE206" s="282"/>
      <c r="BF206" s="282"/>
      <c r="BG206" s="282"/>
      <c r="BH206" s="282"/>
      <c r="BI206" s="282"/>
      <c r="BJ206" s="282"/>
      <c r="BK206" s="282"/>
      <c r="BL206" s="282"/>
      <c r="BM206" s="282"/>
      <c r="BN206" s="282"/>
      <c r="BO206" s="304"/>
      <c r="BP206" s="304"/>
      <c r="BQ206" s="305"/>
      <c r="BR206" s="282"/>
      <c r="BS206" s="282"/>
      <c r="BT206" s="282"/>
      <c r="BU206" s="282"/>
      <c r="BV206" s="282"/>
      <c r="BW206" s="282"/>
      <c r="BX206" s="282"/>
      <c r="BY206" s="282"/>
      <c r="BZ206" s="282"/>
      <c r="CA206" s="282"/>
      <c r="CB206" s="282"/>
      <c r="CC206" s="282"/>
      <c r="CD206" s="282"/>
      <c r="CE206" s="282"/>
      <c r="CF206" s="282"/>
      <c r="CG206" s="282"/>
      <c r="CH206" s="282"/>
      <c r="CI206" s="282"/>
      <c r="CJ206" s="282"/>
      <c r="CK206" s="282"/>
      <c r="CL206" s="282"/>
      <c r="CM206" s="282"/>
      <c r="CN206" s="282"/>
      <c r="CO206" s="282"/>
      <c r="CP206" s="282"/>
      <c r="CQ206" s="282"/>
      <c r="CR206" s="282"/>
      <c r="CS206" s="282"/>
      <c r="CT206" s="282"/>
      <c r="CU206" s="282"/>
      <c r="CV206" s="282"/>
      <c r="CW206" s="282"/>
      <c r="CX206" s="304"/>
      <c r="CY206" s="304"/>
      <c r="CZ206" s="305"/>
      <c r="DA206" s="282"/>
      <c r="DB206" s="282"/>
      <c r="DC206" s="282"/>
      <c r="DD206" s="282"/>
      <c r="DE206" s="282"/>
      <c r="DF206" s="282"/>
      <c r="DG206" s="282"/>
      <c r="DH206" s="282"/>
      <c r="DI206" s="282"/>
      <c r="DJ206" s="282"/>
      <c r="DK206" s="282"/>
      <c r="DL206" s="282"/>
      <c r="DM206" s="282"/>
      <c r="DN206" s="282"/>
      <c r="DO206" s="282"/>
      <c r="DP206" s="282"/>
      <c r="DQ206" s="282"/>
      <c r="DR206" s="282"/>
      <c r="DS206" s="282"/>
      <c r="DT206" s="282"/>
      <c r="DU206" s="282"/>
      <c r="DV206" s="282"/>
      <c r="DW206" s="282"/>
      <c r="DX206" s="282"/>
      <c r="DY206" s="282"/>
      <c r="DZ206" s="282"/>
      <c r="EA206" s="282"/>
      <c r="EB206" s="282"/>
      <c r="EC206" s="282"/>
      <c r="ED206" s="282"/>
      <c r="EE206" s="282"/>
      <c r="EF206" s="282"/>
      <c r="EG206" s="304"/>
      <c r="EH206" s="304"/>
      <c r="EI206" s="305"/>
      <c r="EJ206" s="282"/>
      <c r="EK206" s="282"/>
      <c r="EL206" s="282"/>
      <c r="EM206" s="282"/>
      <c r="EN206" s="282"/>
      <c r="EO206" s="282"/>
      <c r="EP206" s="282"/>
      <c r="EQ206" s="282"/>
      <c r="ER206" s="282"/>
      <c r="ES206" s="282"/>
      <c r="ET206" s="282"/>
      <c r="EU206" s="282"/>
      <c r="EV206" s="282"/>
      <c r="EW206" s="282"/>
      <c r="EX206" s="282"/>
      <c r="EY206" s="282"/>
      <c r="EZ206" s="282"/>
      <c r="FA206" s="282"/>
      <c r="FB206" s="282"/>
      <c r="FC206" s="282"/>
      <c r="FD206" s="282"/>
      <c r="FE206" s="282"/>
      <c r="FF206" s="282"/>
      <c r="FG206" s="282"/>
      <c r="FH206" s="282"/>
      <c r="FI206" s="282"/>
      <c r="FJ206" s="282"/>
      <c r="FK206" s="282"/>
      <c r="FL206" s="282"/>
      <c r="FM206" s="282"/>
      <c r="FN206" s="282"/>
      <c r="FO206" s="282"/>
      <c r="FP206" s="304"/>
      <c r="FQ206" s="304"/>
      <c r="FR206" s="305"/>
      <c r="FS206" s="282"/>
    </row>
    <row r="207" spans="1:175" ht="12" x14ac:dyDescent="0.2">
      <c r="A207" s="282"/>
      <c r="B207" s="282"/>
      <c r="C207" s="244" t="s">
        <v>57</v>
      </c>
      <c r="D207" s="349">
        <f>Stammdaten!$B$10</f>
        <v>2021</v>
      </c>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244" t="s">
        <v>57</v>
      </c>
      <c r="AB207" s="349">
        <f>Stammdaten!$B$10</f>
        <v>2021</v>
      </c>
      <c r="AC207" s="300"/>
      <c r="AD207" s="304"/>
      <c r="AE207" s="304"/>
      <c r="AF207" s="304"/>
      <c r="AG207" s="304"/>
      <c r="AH207" s="305"/>
      <c r="AI207" s="282"/>
      <c r="AJ207" s="282"/>
      <c r="AK207" s="282"/>
      <c r="AL207" s="244" t="s">
        <v>57</v>
      </c>
      <c r="AM207" s="349">
        <f>Stammdaten!$C$10</f>
        <v>2022</v>
      </c>
      <c r="AN207" s="282"/>
      <c r="AO207" s="282"/>
      <c r="AP207" s="282"/>
      <c r="AQ207" s="282"/>
      <c r="AR207" s="282"/>
      <c r="AS207" s="282"/>
      <c r="AT207" s="282"/>
      <c r="AU207" s="282"/>
      <c r="AV207" s="282"/>
      <c r="AW207" s="282"/>
      <c r="AX207" s="282"/>
      <c r="AY207" s="282"/>
      <c r="AZ207" s="282"/>
      <c r="BA207" s="282"/>
      <c r="BB207" s="282"/>
      <c r="BC207" s="282"/>
      <c r="BD207" s="282"/>
      <c r="BE207" s="282"/>
      <c r="BF207" s="282"/>
      <c r="BG207" s="282"/>
      <c r="BH207" s="282"/>
      <c r="BI207" s="282"/>
      <c r="BJ207" s="244" t="s">
        <v>57</v>
      </c>
      <c r="BK207" s="349">
        <f>Stammdaten!$C$10</f>
        <v>2022</v>
      </c>
      <c r="BL207" s="300"/>
      <c r="BM207" s="304"/>
      <c r="BN207" s="304"/>
      <c r="BO207" s="304"/>
      <c r="BP207" s="304"/>
      <c r="BQ207" s="305"/>
      <c r="BR207" s="282"/>
      <c r="BS207" s="282"/>
      <c r="BT207" s="282"/>
      <c r="BU207" s="244" t="s">
        <v>57</v>
      </c>
      <c r="BV207" s="349">
        <f>Stammdaten!$D$10</f>
        <v>2023</v>
      </c>
      <c r="BW207" s="282"/>
      <c r="BX207" s="282"/>
      <c r="BY207" s="282"/>
      <c r="BZ207" s="282"/>
      <c r="CA207" s="282"/>
      <c r="CB207" s="282"/>
      <c r="CC207" s="282"/>
      <c r="CD207" s="282"/>
      <c r="CE207" s="282"/>
      <c r="CF207" s="282"/>
      <c r="CG207" s="282"/>
      <c r="CH207" s="282"/>
      <c r="CI207" s="282"/>
      <c r="CJ207" s="282"/>
      <c r="CK207" s="282"/>
      <c r="CL207" s="282"/>
      <c r="CM207" s="282"/>
      <c r="CN207" s="282"/>
      <c r="CO207" s="282"/>
      <c r="CP207" s="282"/>
      <c r="CQ207" s="282"/>
      <c r="CR207" s="282"/>
      <c r="CS207" s="244" t="s">
        <v>57</v>
      </c>
      <c r="CT207" s="349">
        <f>Stammdaten!$D$10</f>
        <v>2023</v>
      </c>
      <c r="CU207" s="300"/>
      <c r="CV207" s="304"/>
      <c r="CW207" s="304"/>
      <c r="CX207" s="304"/>
      <c r="CY207" s="304"/>
      <c r="CZ207" s="305"/>
      <c r="DA207" s="282"/>
      <c r="DB207" s="282"/>
      <c r="DC207" s="282"/>
      <c r="DD207" s="244" t="s">
        <v>57</v>
      </c>
      <c r="DE207" s="349">
        <f>Stammdaten!$E$10</f>
        <v>2024</v>
      </c>
      <c r="DF207" s="282"/>
      <c r="DG207" s="282"/>
      <c r="DH207" s="282"/>
      <c r="DI207" s="282"/>
      <c r="DJ207" s="282"/>
      <c r="DK207" s="282"/>
      <c r="DL207" s="282"/>
      <c r="DM207" s="282"/>
      <c r="DN207" s="282"/>
      <c r="DO207" s="282"/>
      <c r="DP207" s="282"/>
      <c r="DQ207" s="282"/>
      <c r="DR207" s="282"/>
      <c r="DS207" s="282"/>
      <c r="DT207" s="282"/>
      <c r="DU207" s="282"/>
      <c r="DV207" s="282"/>
      <c r="DW207" s="282"/>
      <c r="DX207" s="282"/>
      <c r="DY207" s="282"/>
      <c r="DZ207" s="282"/>
      <c r="EA207" s="282"/>
      <c r="EB207" s="244" t="s">
        <v>57</v>
      </c>
      <c r="EC207" s="349">
        <f>Stammdaten!$E$10</f>
        <v>2024</v>
      </c>
      <c r="ED207" s="300"/>
      <c r="EE207" s="304"/>
      <c r="EF207" s="304"/>
      <c r="EG207" s="304"/>
      <c r="EH207" s="304"/>
      <c r="EI207" s="305"/>
      <c r="EJ207" s="282"/>
      <c r="EK207" s="282"/>
      <c r="EL207" s="282"/>
      <c r="EM207" s="244" t="s">
        <v>57</v>
      </c>
      <c r="EN207" s="349">
        <f>Stammdaten!$F$10</f>
        <v>2025</v>
      </c>
      <c r="EO207" s="282"/>
      <c r="EP207" s="282"/>
      <c r="EQ207" s="282"/>
      <c r="ER207" s="282"/>
      <c r="ES207" s="282"/>
      <c r="ET207" s="282"/>
      <c r="EU207" s="282"/>
      <c r="EV207" s="282"/>
      <c r="EW207" s="282"/>
      <c r="EX207" s="282"/>
      <c r="EY207" s="282"/>
      <c r="EZ207" s="282"/>
      <c r="FA207" s="282"/>
      <c r="FB207" s="282"/>
      <c r="FC207" s="282"/>
      <c r="FD207" s="282"/>
      <c r="FE207" s="282"/>
      <c r="FF207" s="282"/>
      <c r="FG207" s="282"/>
      <c r="FH207" s="282"/>
      <c r="FI207" s="282"/>
      <c r="FJ207" s="282"/>
      <c r="FK207" s="244" t="s">
        <v>57</v>
      </c>
      <c r="FL207" s="349">
        <f>Stammdaten!$F$10</f>
        <v>2025</v>
      </c>
      <c r="FM207" s="300"/>
      <c r="FN207" s="304"/>
      <c r="FO207" s="304"/>
      <c r="FP207" s="304"/>
      <c r="FQ207" s="304"/>
      <c r="FR207" s="305"/>
      <c r="FS207" s="282"/>
    </row>
    <row r="208" spans="1:175" x14ac:dyDescent="0.2">
      <c r="A208" s="329" t="s">
        <v>362</v>
      </c>
      <c r="B208" s="329" t="s">
        <v>362</v>
      </c>
      <c r="C208" s="260" t="str">
        <f>C5</f>
        <v>Januar</v>
      </c>
      <c r="D208" s="261"/>
      <c r="E208" s="260" t="str">
        <f>E5</f>
        <v>Februar</v>
      </c>
      <c r="F208" s="261"/>
      <c r="G208" s="260" t="str">
        <f>G5</f>
        <v>März</v>
      </c>
      <c r="H208" s="261"/>
      <c r="I208" s="260" t="str">
        <f>I5</f>
        <v>April</v>
      </c>
      <c r="J208" s="261"/>
      <c r="K208" s="260" t="str">
        <f>K5</f>
        <v>Mai</v>
      </c>
      <c r="L208" s="261"/>
      <c r="M208" s="260" t="str">
        <f>M5</f>
        <v>Juni</v>
      </c>
      <c r="N208" s="261"/>
      <c r="O208" s="260" t="str">
        <f>O5</f>
        <v>Juli</v>
      </c>
      <c r="P208" s="261"/>
      <c r="Q208" s="260" t="str">
        <f>Q5</f>
        <v>August</v>
      </c>
      <c r="R208" s="261"/>
      <c r="S208" s="260" t="str">
        <f>S5</f>
        <v>September</v>
      </c>
      <c r="T208" s="261"/>
      <c r="U208" s="260" t="str">
        <f>U5</f>
        <v>Oktober</v>
      </c>
      <c r="V208" s="261"/>
      <c r="W208" s="260" t="str">
        <f>W5</f>
        <v>November</v>
      </c>
      <c r="X208" s="261"/>
      <c r="Y208" s="260" t="str">
        <f>Y5</f>
        <v>Dezember</v>
      </c>
      <c r="Z208" s="261"/>
      <c r="AA208" s="246">
        <f>D207</f>
        <v>2021</v>
      </c>
      <c r="AB208" s="33"/>
      <c r="AC208" s="312"/>
      <c r="AD208" s="304"/>
      <c r="AE208" s="304"/>
      <c r="AF208" s="304"/>
      <c r="AG208" s="304"/>
      <c r="AH208" s="305"/>
      <c r="AI208" s="282"/>
      <c r="AJ208" s="115"/>
      <c r="AK208" s="115"/>
      <c r="AL208" s="260" t="str">
        <f>AL5</f>
        <v>Januar</v>
      </c>
      <c r="AM208" s="261"/>
      <c r="AN208" s="260" t="str">
        <f>AN5</f>
        <v>Februar</v>
      </c>
      <c r="AO208" s="261"/>
      <c r="AP208" s="260" t="str">
        <f>AP5</f>
        <v>März</v>
      </c>
      <c r="AQ208" s="261"/>
      <c r="AR208" s="260" t="str">
        <f>AR5</f>
        <v>April</v>
      </c>
      <c r="AS208" s="261"/>
      <c r="AT208" s="260" t="str">
        <f>AT5</f>
        <v>Mai</v>
      </c>
      <c r="AU208" s="261"/>
      <c r="AV208" s="260" t="str">
        <f>AV5</f>
        <v>Juni</v>
      </c>
      <c r="AW208" s="261"/>
      <c r="AX208" s="260" t="str">
        <f>AX5</f>
        <v>Juli</v>
      </c>
      <c r="AY208" s="261"/>
      <c r="AZ208" s="260" t="str">
        <f>AZ5</f>
        <v>August</v>
      </c>
      <c r="BA208" s="261"/>
      <c r="BB208" s="260" t="str">
        <f>BB5</f>
        <v>September</v>
      </c>
      <c r="BC208" s="261"/>
      <c r="BD208" s="260" t="str">
        <f>BD5</f>
        <v>Oktober</v>
      </c>
      <c r="BE208" s="261"/>
      <c r="BF208" s="260" t="str">
        <f>BF5</f>
        <v>November</v>
      </c>
      <c r="BG208" s="261"/>
      <c r="BH208" s="260" t="str">
        <f>BH5</f>
        <v>Dezember</v>
      </c>
      <c r="BI208" s="261"/>
      <c r="BJ208" s="246">
        <f>AM207</f>
        <v>2022</v>
      </c>
      <c r="BK208" s="33"/>
      <c r="BL208" s="312"/>
      <c r="BM208" s="304"/>
      <c r="BN208" s="304"/>
      <c r="BO208" s="304"/>
      <c r="BP208" s="304"/>
      <c r="BQ208" s="305"/>
      <c r="BR208" s="282"/>
      <c r="BS208" s="115"/>
      <c r="BT208" s="115"/>
      <c r="BU208" s="260" t="str">
        <f>BU5</f>
        <v>Januar</v>
      </c>
      <c r="BV208" s="261"/>
      <c r="BW208" s="260" t="str">
        <f>BW5</f>
        <v>Februar</v>
      </c>
      <c r="BX208" s="261"/>
      <c r="BY208" s="260" t="str">
        <f>BY5</f>
        <v>März</v>
      </c>
      <c r="BZ208" s="261"/>
      <c r="CA208" s="260" t="str">
        <f>CA5</f>
        <v>April</v>
      </c>
      <c r="CB208" s="261"/>
      <c r="CC208" s="260" t="str">
        <f>CC5</f>
        <v>Mai</v>
      </c>
      <c r="CD208" s="261"/>
      <c r="CE208" s="260" t="str">
        <f>CE5</f>
        <v>Juni</v>
      </c>
      <c r="CF208" s="261"/>
      <c r="CG208" s="260" t="str">
        <f>CG5</f>
        <v>Juli</v>
      </c>
      <c r="CH208" s="261"/>
      <c r="CI208" s="260" t="str">
        <f>CI5</f>
        <v>August</v>
      </c>
      <c r="CJ208" s="261"/>
      <c r="CK208" s="260" t="str">
        <f>CK5</f>
        <v>September</v>
      </c>
      <c r="CL208" s="261"/>
      <c r="CM208" s="260" t="str">
        <f>CM5</f>
        <v>Oktober</v>
      </c>
      <c r="CN208" s="261"/>
      <c r="CO208" s="260" t="str">
        <f>CO5</f>
        <v>November</v>
      </c>
      <c r="CP208" s="261"/>
      <c r="CQ208" s="260" t="str">
        <f>CQ5</f>
        <v>Dezember</v>
      </c>
      <c r="CR208" s="261"/>
      <c r="CS208" s="246">
        <f>BV207</f>
        <v>2023</v>
      </c>
      <c r="CT208" s="33"/>
      <c r="CU208" s="312"/>
      <c r="CV208" s="304"/>
      <c r="CW208" s="304"/>
      <c r="CX208" s="304"/>
      <c r="CY208" s="304"/>
      <c r="CZ208" s="305"/>
      <c r="DA208" s="282"/>
      <c r="DB208" s="115"/>
      <c r="DC208" s="115"/>
      <c r="DD208" s="260" t="str">
        <f>DD5</f>
        <v>Januar</v>
      </c>
      <c r="DE208" s="261"/>
      <c r="DF208" s="260" t="str">
        <f>DF5</f>
        <v>Februar</v>
      </c>
      <c r="DG208" s="261"/>
      <c r="DH208" s="260" t="str">
        <f>DH5</f>
        <v>März</v>
      </c>
      <c r="DI208" s="261"/>
      <c r="DJ208" s="260" t="str">
        <f>DJ5</f>
        <v>April</v>
      </c>
      <c r="DK208" s="261"/>
      <c r="DL208" s="260" t="str">
        <f>DL5</f>
        <v>Mai</v>
      </c>
      <c r="DM208" s="261"/>
      <c r="DN208" s="260" t="str">
        <f>DN5</f>
        <v>Juni</v>
      </c>
      <c r="DO208" s="261"/>
      <c r="DP208" s="260" t="str">
        <f>DP5</f>
        <v>Juli</v>
      </c>
      <c r="DQ208" s="261"/>
      <c r="DR208" s="260" t="str">
        <f>DR5</f>
        <v>August</v>
      </c>
      <c r="DS208" s="261"/>
      <c r="DT208" s="260" t="str">
        <f>DT5</f>
        <v>September</v>
      </c>
      <c r="DU208" s="261"/>
      <c r="DV208" s="260" t="str">
        <f>DV5</f>
        <v>Oktober</v>
      </c>
      <c r="DW208" s="261"/>
      <c r="DX208" s="260" t="str">
        <f>DX5</f>
        <v>November</v>
      </c>
      <c r="DY208" s="261"/>
      <c r="DZ208" s="260" t="str">
        <f>DZ5</f>
        <v>Dezember</v>
      </c>
      <c r="EA208" s="261"/>
      <c r="EB208" s="246">
        <f>DE207</f>
        <v>2024</v>
      </c>
      <c r="EC208" s="33"/>
      <c r="ED208" s="312"/>
      <c r="EE208" s="304"/>
      <c r="EF208" s="304"/>
      <c r="EG208" s="304"/>
      <c r="EH208" s="304"/>
      <c r="EI208" s="305"/>
      <c r="EJ208" s="282"/>
      <c r="EK208" s="115"/>
      <c r="EL208" s="115"/>
      <c r="EM208" s="260" t="str">
        <f>EM5</f>
        <v>Januar</v>
      </c>
      <c r="EN208" s="261"/>
      <c r="EO208" s="260" t="str">
        <f>EO5</f>
        <v>Februar</v>
      </c>
      <c r="EP208" s="261"/>
      <c r="EQ208" s="260" t="str">
        <f>EQ5</f>
        <v>März</v>
      </c>
      <c r="ER208" s="261"/>
      <c r="ES208" s="260" t="str">
        <f>ES5</f>
        <v>April</v>
      </c>
      <c r="ET208" s="261"/>
      <c r="EU208" s="260" t="str">
        <f>EU5</f>
        <v>Mai</v>
      </c>
      <c r="EV208" s="261"/>
      <c r="EW208" s="260" t="str">
        <f>EW5</f>
        <v>Juni</v>
      </c>
      <c r="EX208" s="261"/>
      <c r="EY208" s="260" t="str">
        <f>EY5</f>
        <v>Juli</v>
      </c>
      <c r="EZ208" s="261"/>
      <c r="FA208" s="260" t="str">
        <f>FA5</f>
        <v>August</v>
      </c>
      <c r="FB208" s="261"/>
      <c r="FC208" s="260" t="str">
        <f>FC5</f>
        <v>September</v>
      </c>
      <c r="FD208" s="261"/>
      <c r="FE208" s="260" t="str">
        <f>FE5</f>
        <v>Oktober</v>
      </c>
      <c r="FF208" s="261"/>
      <c r="FG208" s="260" t="str">
        <f>FG5</f>
        <v>November</v>
      </c>
      <c r="FH208" s="261"/>
      <c r="FI208" s="260" t="str">
        <f>FI5</f>
        <v>Dezember</v>
      </c>
      <c r="FJ208" s="261"/>
      <c r="FK208" s="246">
        <f>EN207</f>
        <v>2025</v>
      </c>
      <c r="FL208" s="33"/>
      <c r="FM208" s="312"/>
      <c r="FN208" s="304"/>
      <c r="FO208" s="304"/>
      <c r="FP208" s="304"/>
      <c r="FQ208" s="304"/>
      <c r="FR208" s="305"/>
      <c r="FS208" s="282"/>
    </row>
    <row r="209" spans="1:175" s="41" customFormat="1" x14ac:dyDescent="0.2">
      <c r="A209" s="116" t="s">
        <v>68</v>
      </c>
      <c r="B209" s="116" t="s">
        <v>327</v>
      </c>
      <c r="C209" s="383" t="str">
        <f>C6</f>
        <v>BUDGET</v>
      </c>
      <c r="D209" s="37"/>
      <c r="E209" s="383" t="str">
        <f t="shared" ref="E209" si="2508">E6</f>
        <v>BUDGET</v>
      </c>
      <c r="F209" s="37"/>
      <c r="G209" s="383" t="str">
        <f t="shared" ref="G209" si="2509">G6</f>
        <v>BUDGET</v>
      </c>
      <c r="H209" s="37"/>
      <c r="I209" s="383" t="str">
        <f t="shared" ref="I209" si="2510">I6</f>
        <v>BUDGET</v>
      </c>
      <c r="J209" s="37"/>
      <c r="K209" s="383" t="str">
        <f t="shared" ref="K209" si="2511">K6</f>
        <v>BUDGET</v>
      </c>
      <c r="L209" s="37"/>
      <c r="M209" s="383" t="str">
        <f t="shared" ref="M209" si="2512">M6</f>
        <v>BUDGET</v>
      </c>
      <c r="N209" s="37"/>
      <c r="O209" s="383" t="str">
        <f t="shared" ref="O209" si="2513">O6</f>
        <v>BUDGET</v>
      </c>
      <c r="P209" s="37"/>
      <c r="Q209" s="383" t="str">
        <f t="shared" ref="Q209" si="2514">Q6</f>
        <v>BUDGET</v>
      </c>
      <c r="R209" s="37"/>
      <c r="S209" s="383" t="str">
        <f t="shared" ref="S209" si="2515">S6</f>
        <v>BUDGET</v>
      </c>
      <c r="T209" s="37"/>
      <c r="U209" s="383" t="str">
        <f t="shared" ref="U209" si="2516">U6</f>
        <v>BUDGET</v>
      </c>
      <c r="V209" s="37"/>
      <c r="W209" s="383" t="str">
        <f t="shared" ref="W209" si="2517">W6</f>
        <v>BUDGET</v>
      </c>
      <c r="X209" s="37"/>
      <c r="Y209" s="383" t="str">
        <f t="shared" ref="Y209" si="2518">Y6</f>
        <v>BUDGET</v>
      </c>
      <c r="Z209" s="37"/>
      <c r="AA209" s="383" t="str">
        <f t="shared" ref="AA209" si="2519">AA6</f>
        <v>BUDGET</v>
      </c>
      <c r="AB209" s="38"/>
      <c r="AC209" s="312"/>
      <c r="AD209" s="304"/>
      <c r="AE209" s="304"/>
      <c r="AF209" s="304"/>
      <c r="AG209" s="304"/>
      <c r="AH209" s="305"/>
      <c r="AI209" s="282"/>
      <c r="AJ209" s="116" t="s">
        <v>68</v>
      </c>
      <c r="AK209" s="116" t="s">
        <v>327</v>
      </c>
      <c r="AL209" s="383" t="str">
        <f>AL6</f>
        <v>BUDGET</v>
      </c>
      <c r="AM209" s="37"/>
      <c r="AN209" s="383" t="str">
        <f t="shared" ref="AN209" si="2520">AN6</f>
        <v>BUDGET</v>
      </c>
      <c r="AO209" s="37"/>
      <c r="AP209" s="383" t="str">
        <f t="shared" ref="AP209" si="2521">AP6</f>
        <v>BUDGET</v>
      </c>
      <c r="AQ209" s="37"/>
      <c r="AR209" s="383" t="str">
        <f t="shared" ref="AR209" si="2522">AR6</f>
        <v>BUDGET</v>
      </c>
      <c r="AS209" s="37"/>
      <c r="AT209" s="383" t="str">
        <f t="shared" ref="AT209" si="2523">AT6</f>
        <v>BUDGET</v>
      </c>
      <c r="AU209" s="37"/>
      <c r="AV209" s="383" t="str">
        <f t="shared" ref="AV209" si="2524">AV6</f>
        <v>BUDGET</v>
      </c>
      <c r="AW209" s="37"/>
      <c r="AX209" s="383" t="str">
        <f t="shared" ref="AX209" si="2525">AX6</f>
        <v>BUDGET</v>
      </c>
      <c r="AY209" s="37"/>
      <c r="AZ209" s="383" t="str">
        <f t="shared" ref="AZ209" si="2526">AZ6</f>
        <v>BUDGET</v>
      </c>
      <c r="BA209" s="37"/>
      <c r="BB209" s="383" t="str">
        <f t="shared" ref="BB209" si="2527">BB6</f>
        <v>BUDGET</v>
      </c>
      <c r="BC209" s="37"/>
      <c r="BD209" s="383" t="str">
        <f t="shared" ref="BD209" si="2528">BD6</f>
        <v>BUDGET</v>
      </c>
      <c r="BE209" s="37"/>
      <c r="BF209" s="383" t="str">
        <f t="shared" ref="BF209" si="2529">BF6</f>
        <v>BUDGET</v>
      </c>
      <c r="BG209" s="37"/>
      <c r="BH209" s="383" t="str">
        <f t="shared" ref="BH209" si="2530">BH6</f>
        <v>BUDGET</v>
      </c>
      <c r="BI209" s="37"/>
      <c r="BJ209" s="383" t="str">
        <f t="shared" ref="BJ209" si="2531">BJ6</f>
        <v>BUDGET</v>
      </c>
      <c r="BK209" s="38"/>
      <c r="BL209" s="312"/>
      <c r="BM209" s="304"/>
      <c r="BN209" s="304"/>
      <c r="BO209" s="304"/>
      <c r="BP209" s="304"/>
      <c r="BQ209" s="305"/>
      <c r="BR209" s="282"/>
      <c r="BS209" s="116" t="s">
        <v>68</v>
      </c>
      <c r="BT209" s="116" t="s">
        <v>327</v>
      </c>
      <c r="BU209" s="383" t="str">
        <f>BU6</f>
        <v>BUDGET</v>
      </c>
      <c r="BV209" s="37"/>
      <c r="BW209" s="383" t="str">
        <f t="shared" ref="BW209" si="2532">BW6</f>
        <v>BUDGET</v>
      </c>
      <c r="BX209" s="37"/>
      <c r="BY209" s="383" t="str">
        <f t="shared" ref="BY209" si="2533">BY6</f>
        <v>BUDGET</v>
      </c>
      <c r="BZ209" s="37"/>
      <c r="CA209" s="383" t="str">
        <f t="shared" ref="CA209" si="2534">CA6</f>
        <v>BUDGET</v>
      </c>
      <c r="CB209" s="37"/>
      <c r="CC209" s="383" t="str">
        <f t="shared" ref="CC209" si="2535">CC6</f>
        <v>BUDGET</v>
      </c>
      <c r="CD209" s="37"/>
      <c r="CE209" s="383" t="str">
        <f t="shared" ref="CE209" si="2536">CE6</f>
        <v>BUDGET</v>
      </c>
      <c r="CF209" s="37"/>
      <c r="CG209" s="383" t="str">
        <f t="shared" ref="CG209" si="2537">CG6</f>
        <v>BUDGET</v>
      </c>
      <c r="CH209" s="37"/>
      <c r="CI209" s="383" t="str">
        <f t="shared" ref="CI209" si="2538">CI6</f>
        <v>BUDGET</v>
      </c>
      <c r="CJ209" s="37"/>
      <c r="CK209" s="383" t="str">
        <f t="shared" ref="CK209" si="2539">CK6</f>
        <v>BUDGET</v>
      </c>
      <c r="CL209" s="37"/>
      <c r="CM209" s="383" t="str">
        <f t="shared" ref="CM209" si="2540">CM6</f>
        <v>BUDGET</v>
      </c>
      <c r="CN209" s="37"/>
      <c r="CO209" s="383" t="str">
        <f t="shared" ref="CO209" si="2541">CO6</f>
        <v>BUDGET</v>
      </c>
      <c r="CP209" s="37"/>
      <c r="CQ209" s="383" t="str">
        <f t="shared" ref="CQ209" si="2542">CQ6</f>
        <v>BUDGET</v>
      </c>
      <c r="CR209" s="37"/>
      <c r="CS209" s="383" t="str">
        <f t="shared" ref="CS209" si="2543">CS6</f>
        <v>BUDGET</v>
      </c>
      <c r="CT209" s="38"/>
      <c r="CU209" s="312"/>
      <c r="CV209" s="304"/>
      <c r="CW209" s="304"/>
      <c r="CX209" s="304"/>
      <c r="CY209" s="304"/>
      <c r="CZ209" s="305"/>
      <c r="DA209" s="282"/>
      <c r="DB209" s="116" t="s">
        <v>68</v>
      </c>
      <c r="DC209" s="116" t="s">
        <v>327</v>
      </c>
      <c r="DD209" s="383" t="str">
        <f>DD6</f>
        <v>BUDGET</v>
      </c>
      <c r="DE209" s="37"/>
      <c r="DF209" s="383" t="str">
        <f t="shared" ref="DF209" si="2544">DF6</f>
        <v>BUDGET</v>
      </c>
      <c r="DG209" s="37"/>
      <c r="DH209" s="383" t="str">
        <f t="shared" ref="DH209" si="2545">DH6</f>
        <v>BUDGET</v>
      </c>
      <c r="DI209" s="37"/>
      <c r="DJ209" s="383" t="str">
        <f t="shared" ref="DJ209" si="2546">DJ6</f>
        <v>BUDGET</v>
      </c>
      <c r="DK209" s="37"/>
      <c r="DL209" s="383" t="str">
        <f t="shared" ref="DL209" si="2547">DL6</f>
        <v>BUDGET</v>
      </c>
      <c r="DM209" s="37"/>
      <c r="DN209" s="383" t="str">
        <f t="shared" ref="DN209" si="2548">DN6</f>
        <v>BUDGET</v>
      </c>
      <c r="DO209" s="37"/>
      <c r="DP209" s="383" t="str">
        <f t="shared" ref="DP209" si="2549">DP6</f>
        <v>BUDGET</v>
      </c>
      <c r="DQ209" s="37"/>
      <c r="DR209" s="383" t="str">
        <f t="shared" ref="DR209" si="2550">DR6</f>
        <v>BUDGET</v>
      </c>
      <c r="DS209" s="37"/>
      <c r="DT209" s="383" t="str">
        <f t="shared" ref="DT209" si="2551">DT6</f>
        <v>BUDGET</v>
      </c>
      <c r="DU209" s="37"/>
      <c r="DV209" s="383" t="str">
        <f t="shared" ref="DV209" si="2552">DV6</f>
        <v>BUDGET</v>
      </c>
      <c r="DW209" s="37"/>
      <c r="DX209" s="383" t="str">
        <f t="shared" ref="DX209" si="2553">DX6</f>
        <v>BUDGET</v>
      </c>
      <c r="DY209" s="37"/>
      <c r="DZ209" s="383" t="str">
        <f t="shared" ref="DZ209" si="2554">DZ6</f>
        <v>BUDGET</v>
      </c>
      <c r="EA209" s="37"/>
      <c r="EB209" s="383" t="str">
        <f t="shared" ref="EB209" si="2555">EB6</f>
        <v>BUDGET</v>
      </c>
      <c r="EC209" s="38"/>
      <c r="ED209" s="312"/>
      <c r="EE209" s="304"/>
      <c r="EF209" s="304"/>
      <c r="EG209" s="304"/>
      <c r="EH209" s="304"/>
      <c r="EI209" s="305"/>
      <c r="EJ209" s="282"/>
      <c r="EK209" s="116" t="s">
        <v>68</v>
      </c>
      <c r="EL209" s="116" t="s">
        <v>327</v>
      </c>
      <c r="EM209" s="383" t="str">
        <f>EM6</f>
        <v>BUDGET</v>
      </c>
      <c r="EN209" s="37"/>
      <c r="EO209" s="383" t="str">
        <f t="shared" ref="EO209" si="2556">EO6</f>
        <v>BUDGET</v>
      </c>
      <c r="EP209" s="37"/>
      <c r="EQ209" s="383" t="str">
        <f t="shared" ref="EQ209" si="2557">EQ6</f>
        <v>BUDGET</v>
      </c>
      <c r="ER209" s="37"/>
      <c r="ES209" s="383" t="str">
        <f t="shared" ref="ES209" si="2558">ES6</f>
        <v>BUDGET</v>
      </c>
      <c r="ET209" s="37"/>
      <c r="EU209" s="383" t="str">
        <f t="shared" ref="EU209" si="2559">EU6</f>
        <v>BUDGET</v>
      </c>
      <c r="EV209" s="37"/>
      <c r="EW209" s="383" t="str">
        <f t="shared" ref="EW209" si="2560">EW6</f>
        <v>BUDGET</v>
      </c>
      <c r="EX209" s="37"/>
      <c r="EY209" s="383" t="str">
        <f t="shared" ref="EY209" si="2561">EY6</f>
        <v>BUDGET</v>
      </c>
      <c r="EZ209" s="37"/>
      <c r="FA209" s="383" t="str">
        <f t="shared" ref="FA209" si="2562">FA6</f>
        <v>BUDGET</v>
      </c>
      <c r="FB209" s="37"/>
      <c r="FC209" s="383" t="str">
        <f t="shared" ref="FC209" si="2563">FC6</f>
        <v>BUDGET</v>
      </c>
      <c r="FD209" s="37"/>
      <c r="FE209" s="383" t="str">
        <f t="shared" ref="FE209" si="2564">FE6</f>
        <v>BUDGET</v>
      </c>
      <c r="FF209" s="37"/>
      <c r="FG209" s="383" t="str">
        <f t="shared" ref="FG209" si="2565">FG6</f>
        <v>BUDGET</v>
      </c>
      <c r="FH209" s="37"/>
      <c r="FI209" s="383" t="str">
        <f t="shared" ref="FI209" si="2566">FI6</f>
        <v>BUDGET</v>
      </c>
      <c r="FJ209" s="37"/>
      <c r="FK209" s="383" t="str">
        <f t="shared" ref="FK209" si="2567">FK6</f>
        <v>BUDGET</v>
      </c>
      <c r="FL209" s="38"/>
      <c r="FM209" s="312"/>
      <c r="FN209" s="304"/>
      <c r="FO209" s="304"/>
      <c r="FP209" s="304"/>
      <c r="FQ209" s="304"/>
      <c r="FR209" s="305"/>
      <c r="FS209" s="282"/>
    </row>
    <row r="210" spans="1:175" s="47" customFormat="1" x14ac:dyDescent="0.2">
      <c r="A210" s="117" t="str">
        <f>A7</f>
        <v>T€</v>
      </c>
      <c r="B210" s="117" t="str">
        <f>A7</f>
        <v>T€</v>
      </c>
      <c r="C210" s="43" t="str">
        <f>$A$7</f>
        <v>T€</v>
      </c>
      <c r="D210" s="44" t="s">
        <v>0</v>
      </c>
      <c r="E210" s="43" t="str">
        <f>$A$7</f>
        <v>T€</v>
      </c>
      <c r="F210" s="44" t="s">
        <v>0</v>
      </c>
      <c r="G210" s="43" t="str">
        <f>$A$7</f>
        <v>T€</v>
      </c>
      <c r="H210" s="44" t="s">
        <v>0</v>
      </c>
      <c r="I210" s="43" t="str">
        <f>$A$7</f>
        <v>T€</v>
      </c>
      <c r="J210" s="44" t="s">
        <v>0</v>
      </c>
      <c r="K210" s="43" t="str">
        <f>$A$7</f>
        <v>T€</v>
      </c>
      <c r="L210" s="44" t="s">
        <v>0</v>
      </c>
      <c r="M210" s="43" t="str">
        <f>$A$7</f>
        <v>T€</v>
      </c>
      <c r="N210" s="44" t="s">
        <v>0</v>
      </c>
      <c r="O210" s="43" t="str">
        <f>$A$7</f>
        <v>T€</v>
      </c>
      <c r="P210" s="44" t="s">
        <v>0</v>
      </c>
      <c r="Q210" s="43" t="str">
        <f>$A$7</f>
        <v>T€</v>
      </c>
      <c r="R210" s="44" t="s">
        <v>0</v>
      </c>
      <c r="S210" s="43" t="str">
        <f>$A$7</f>
        <v>T€</v>
      </c>
      <c r="T210" s="44" t="s">
        <v>0</v>
      </c>
      <c r="U210" s="43" t="str">
        <f>$A$7</f>
        <v>T€</v>
      </c>
      <c r="V210" s="44" t="s">
        <v>0</v>
      </c>
      <c r="W210" s="43" t="str">
        <f>$A$7</f>
        <v>T€</v>
      </c>
      <c r="X210" s="44" t="s">
        <v>0</v>
      </c>
      <c r="Y210" s="43" t="str">
        <f>$A$7</f>
        <v>T€</v>
      </c>
      <c r="Z210" s="44" t="s">
        <v>0</v>
      </c>
      <c r="AA210" s="43" t="str">
        <f>$A$7</f>
        <v>T€</v>
      </c>
      <c r="AB210" s="44" t="s">
        <v>0</v>
      </c>
      <c r="AC210" s="312"/>
      <c r="AD210" s="304"/>
      <c r="AE210" s="304"/>
      <c r="AF210" s="304"/>
      <c r="AG210" s="304"/>
      <c r="AH210" s="305"/>
      <c r="AI210" s="282"/>
      <c r="AJ210" s="117" t="str">
        <f>AJ7</f>
        <v>T€</v>
      </c>
      <c r="AK210" s="117" t="str">
        <f>AJ7</f>
        <v>T€</v>
      </c>
      <c r="AL210" s="43" t="str">
        <f>$A$7</f>
        <v>T€</v>
      </c>
      <c r="AM210" s="44" t="s">
        <v>0</v>
      </c>
      <c r="AN210" s="43" t="str">
        <f>$A$7</f>
        <v>T€</v>
      </c>
      <c r="AO210" s="44" t="s">
        <v>0</v>
      </c>
      <c r="AP210" s="43" t="str">
        <f>$A$7</f>
        <v>T€</v>
      </c>
      <c r="AQ210" s="44" t="s">
        <v>0</v>
      </c>
      <c r="AR210" s="43" t="str">
        <f>$A$7</f>
        <v>T€</v>
      </c>
      <c r="AS210" s="44" t="s">
        <v>0</v>
      </c>
      <c r="AT210" s="43" t="str">
        <f>$A$7</f>
        <v>T€</v>
      </c>
      <c r="AU210" s="44" t="s">
        <v>0</v>
      </c>
      <c r="AV210" s="43" t="str">
        <f>$A$7</f>
        <v>T€</v>
      </c>
      <c r="AW210" s="44" t="s">
        <v>0</v>
      </c>
      <c r="AX210" s="43" t="str">
        <f>$A$7</f>
        <v>T€</v>
      </c>
      <c r="AY210" s="44" t="s">
        <v>0</v>
      </c>
      <c r="AZ210" s="43" t="str">
        <f>$A$7</f>
        <v>T€</v>
      </c>
      <c r="BA210" s="44" t="s">
        <v>0</v>
      </c>
      <c r="BB210" s="43" t="str">
        <f>$A$7</f>
        <v>T€</v>
      </c>
      <c r="BC210" s="44" t="s">
        <v>0</v>
      </c>
      <c r="BD210" s="43" t="str">
        <f>$A$7</f>
        <v>T€</v>
      </c>
      <c r="BE210" s="44" t="s">
        <v>0</v>
      </c>
      <c r="BF210" s="43" t="str">
        <f>$A$7</f>
        <v>T€</v>
      </c>
      <c r="BG210" s="44" t="s">
        <v>0</v>
      </c>
      <c r="BH210" s="43" t="str">
        <f>$A$7</f>
        <v>T€</v>
      </c>
      <c r="BI210" s="44" t="s">
        <v>0</v>
      </c>
      <c r="BJ210" s="43" t="str">
        <f>$A$7</f>
        <v>T€</v>
      </c>
      <c r="BK210" s="44" t="s">
        <v>0</v>
      </c>
      <c r="BL210" s="312"/>
      <c r="BM210" s="304"/>
      <c r="BN210" s="304"/>
      <c r="BO210" s="304"/>
      <c r="BP210" s="304"/>
      <c r="BQ210" s="305"/>
      <c r="BR210" s="282"/>
      <c r="BS210" s="117" t="str">
        <f>BS7</f>
        <v>T€</v>
      </c>
      <c r="BT210" s="117" t="str">
        <f>BS7</f>
        <v>T€</v>
      </c>
      <c r="BU210" s="43" t="str">
        <f>$A$7</f>
        <v>T€</v>
      </c>
      <c r="BV210" s="44" t="s">
        <v>0</v>
      </c>
      <c r="BW210" s="43" t="str">
        <f>$A$7</f>
        <v>T€</v>
      </c>
      <c r="BX210" s="44" t="s">
        <v>0</v>
      </c>
      <c r="BY210" s="43" t="str">
        <f>$A$7</f>
        <v>T€</v>
      </c>
      <c r="BZ210" s="44" t="s">
        <v>0</v>
      </c>
      <c r="CA210" s="43" t="str">
        <f>$A$7</f>
        <v>T€</v>
      </c>
      <c r="CB210" s="44" t="s">
        <v>0</v>
      </c>
      <c r="CC210" s="43" t="str">
        <f>$A$7</f>
        <v>T€</v>
      </c>
      <c r="CD210" s="44" t="s">
        <v>0</v>
      </c>
      <c r="CE210" s="43" t="str">
        <f>$A$7</f>
        <v>T€</v>
      </c>
      <c r="CF210" s="44" t="s">
        <v>0</v>
      </c>
      <c r="CG210" s="43" t="str">
        <f>$A$7</f>
        <v>T€</v>
      </c>
      <c r="CH210" s="44" t="s">
        <v>0</v>
      </c>
      <c r="CI210" s="43" t="str">
        <f>$A$7</f>
        <v>T€</v>
      </c>
      <c r="CJ210" s="44" t="s">
        <v>0</v>
      </c>
      <c r="CK210" s="43" t="str">
        <f>$A$7</f>
        <v>T€</v>
      </c>
      <c r="CL210" s="44" t="s">
        <v>0</v>
      </c>
      <c r="CM210" s="43" t="str">
        <f>$A$7</f>
        <v>T€</v>
      </c>
      <c r="CN210" s="44" t="s">
        <v>0</v>
      </c>
      <c r="CO210" s="43" t="str">
        <f>$A$7</f>
        <v>T€</v>
      </c>
      <c r="CP210" s="44" t="s">
        <v>0</v>
      </c>
      <c r="CQ210" s="43" t="str">
        <f>$A$7</f>
        <v>T€</v>
      </c>
      <c r="CR210" s="44" t="s">
        <v>0</v>
      </c>
      <c r="CS210" s="43" t="str">
        <f>$A$7</f>
        <v>T€</v>
      </c>
      <c r="CT210" s="44" t="s">
        <v>0</v>
      </c>
      <c r="CU210" s="312"/>
      <c r="CV210" s="304"/>
      <c r="CW210" s="304"/>
      <c r="CX210" s="304"/>
      <c r="CY210" s="304"/>
      <c r="CZ210" s="305"/>
      <c r="DA210" s="282"/>
      <c r="DB210" s="117" t="str">
        <f>DB7</f>
        <v>T€</v>
      </c>
      <c r="DC210" s="117" t="str">
        <f>DB7</f>
        <v>T€</v>
      </c>
      <c r="DD210" s="43" t="str">
        <f>$A$7</f>
        <v>T€</v>
      </c>
      <c r="DE210" s="44" t="s">
        <v>0</v>
      </c>
      <c r="DF210" s="43" t="str">
        <f>$A$7</f>
        <v>T€</v>
      </c>
      <c r="DG210" s="44" t="s">
        <v>0</v>
      </c>
      <c r="DH210" s="43" t="str">
        <f>$A$7</f>
        <v>T€</v>
      </c>
      <c r="DI210" s="44" t="s">
        <v>0</v>
      </c>
      <c r="DJ210" s="43" t="str">
        <f>$A$7</f>
        <v>T€</v>
      </c>
      <c r="DK210" s="44" t="s">
        <v>0</v>
      </c>
      <c r="DL210" s="43" t="str">
        <f>$A$7</f>
        <v>T€</v>
      </c>
      <c r="DM210" s="44" t="s">
        <v>0</v>
      </c>
      <c r="DN210" s="43" t="str">
        <f>$A$7</f>
        <v>T€</v>
      </c>
      <c r="DO210" s="44" t="s">
        <v>0</v>
      </c>
      <c r="DP210" s="43" t="str">
        <f>$A$7</f>
        <v>T€</v>
      </c>
      <c r="DQ210" s="44" t="s">
        <v>0</v>
      </c>
      <c r="DR210" s="43" t="str">
        <f>$A$7</f>
        <v>T€</v>
      </c>
      <c r="DS210" s="44" t="s">
        <v>0</v>
      </c>
      <c r="DT210" s="43" t="str">
        <f>$A$7</f>
        <v>T€</v>
      </c>
      <c r="DU210" s="44" t="s">
        <v>0</v>
      </c>
      <c r="DV210" s="43" t="str">
        <f>$A$7</f>
        <v>T€</v>
      </c>
      <c r="DW210" s="44" t="s">
        <v>0</v>
      </c>
      <c r="DX210" s="43" t="str">
        <f>$A$7</f>
        <v>T€</v>
      </c>
      <c r="DY210" s="44" t="s">
        <v>0</v>
      </c>
      <c r="DZ210" s="43" t="str">
        <f>$A$7</f>
        <v>T€</v>
      </c>
      <c r="EA210" s="44" t="s">
        <v>0</v>
      </c>
      <c r="EB210" s="43" t="str">
        <f>$A$7</f>
        <v>T€</v>
      </c>
      <c r="EC210" s="44" t="s">
        <v>0</v>
      </c>
      <c r="ED210" s="312"/>
      <c r="EE210" s="304"/>
      <c r="EF210" s="304"/>
      <c r="EG210" s="304"/>
      <c r="EH210" s="304"/>
      <c r="EI210" s="305"/>
      <c r="EJ210" s="282"/>
      <c r="EK210" s="117" t="str">
        <f>EK7</f>
        <v>T€</v>
      </c>
      <c r="EL210" s="117" t="str">
        <f>EK7</f>
        <v>T€</v>
      </c>
      <c r="EM210" s="43" t="str">
        <f>$A$7</f>
        <v>T€</v>
      </c>
      <c r="EN210" s="44" t="s">
        <v>0</v>
      </c>
      <c r="EO210" s="43" t="str">
        <f>$A$7</f>
        <v>T€</v>
      </c>
      <c r="EP210" s="44" t="s">
        <v>0</v>
      </c>
      <c r="EQ210" s="43" t="str">
        <f>$A$7</f>
        <v>T€</v>
      </c>
      <c r="ER210" s="44" t="s">
        <v>0</v>
      </c>
      <c r="ES210" s="43" t="str">
        <f>$A$7</f>
        <v>T€</v>
      </c>
      <c r="ET210" s="44" t="s">
        <v>0</v>
      </c>
      <c r="EU210" s="43" t="str">
        <f>$A$7</f>
        <v>T€</v>
      </c>
      <c r="EV210" s="44" t="s">
        <v>0</v>
      </c>
      <c r="EW210" s="43" t="str">
        <f>$A$7</f>
        <v>T€</v>
      </c>
      <c r="EX210" s="44" t="s">
        <v>0</v>
      </c>
      <c r="EY210" s="43" t="str">
        <f>$A$7</f>
        <v>T€</v>
      </c>
      <c r="EZ210" s="44" t="s">
        <v>0</v>
      </c>
      <c r="FA210" s="43" t="str">
        <f>$A$7</f>
        <v>T€</v>
      </c>
      <c r="FB210" s="44" t="s">
        <v>0</v>
      </c>
      <c r="FC210" s="43" t="str">
        <f>$A$7</f>
        <v>T€</v>
      </c>
      <c r="FD210" s="44" t="s">
        <v>0</v>
      </c>
      <c r="FE210" s="43" t="str">
        <f>$A$7</f>
        <v>T€</v>
      </c>
      <c r="FF210" s="44" t="s">
        <v>0</v>
      </c>
      <c r="FG210" s="43" t="str">
        <f>$A$7</f>
        <v>T€</v>
      </c>
      <c r="FH210" s="44" t="s">
        <v>0</v>
      </c>
      <c r="FI210" s="43" t="str">
        <f>$A$7</f>
        <v>T€</v>
      </c>
      <c r="FJ210" s="44" t="s">
        <v>0</v>
      </c>
      <c r="FK210" s="43" t="str">
        <f>$A$7</f>
        <v>T€</v>
      </c>
      <c r="FL210" s="44" t="s">
        <v>0</v>
      </c>
      <c r="FM210" s="312"/>
      <c r="FN210" s="304"/>
      <c r="FO210" s="304"/>
      <c r="FP210" s="304"/>
      <c r="FQ210" s="304"/>
      <c r="FR210" s="305"/>
      <c r="FS210" s="282"/>
    </row>
    <row r="211" spans="1:175" s="28" customFormat="1" collapsed="1" x14ac:dyDescent="0.2">
      <c r="A211" s="56" t="s">
        <v>47</v>
      </c>
      <c r="B211" s="56" t="s">
        <v>328</v>
      </c>
      <c r="C211" s="58">
        <f>SUM(C212:C215)</f>
        <v>0</v>
      </c>
      <c r="D211" s="95"/>
      <c r="E211" s="58">
        <f>SUM(E212:E215)</f>
        <v>0</v>
      </c>
      <c r="F211" s="95"/>
      <c r="G211" s="58">
        <f>SUM(G212:G215)</f>
        <v>0</v>
      </c>
      <c r="H211" s="95"/>
      <c r="I211" s="58">
        <f>SUM(I212:I215)</f>
        <v>0</v>
      </c>
      <c r="J211" s="95"/>
      <c r="K211" s="58">
        <f>SUM(K212:K215)</f>
        <v>0</v>
      </c>
      <c r="L211" s="95"/>
      <c r="M211" s="58">
        <f>SUM(M212:M215)</f>
        <v>0</v>
      </c>
      <c r="N211" s="95"/>
      <c r="O211" s="58">
        <f>SUM(O212:O215)</f>
        <v>0</v>
      </c>
      <c r="P211" s="95"/>
      <c r="Q211" s="58">
        <f>SUM(Q212:Q215)</f>
        <v>0</v>
      </c>
      <c r="R211" s="95"/>
      <c r="S211" s="58">
        <f>SUM(S212:S215)</f>
        <v>0</v>
      </c>
      <c r="T211" s="95"/>
      <c r="U211" s="58">
        <f>SUM(U212:U215)</f>
        <v>0</v>
      </c>
      <c r="V211" s="95"/>
      <c r="W211" s="58">
        <f>SUM(W212:W215)</f>
        <v>0</v>
      </c>
      <c r="X211" s="95"/>
      <c r="Y211" s="58">
        <f>SUM(Y212:Y215)</f>
        <v>0</v>
      </c>
      <c r="Z211" s="95"/>
      <c r="AA211" s="51">
        <f>C211+E211+G211+I211+K211+M211+O211+Q211+S211+U211+W211+Y211</f>
        <v>0</v>
      </c>
      <c r="AB211" s="250"/>
      <c r="AC211" s="312"/>
      <c r="AD211" s="304"/>
      <c r="AE211" s="304"/>
      <c r="AF211" s="304"/>
      <c r="AG211" s="304"/>
      <c r="AH211" s="305"/>
      <c r="AI211" s="282"/>
      <c r="AJ211" s="56" t="s">
        <v>47</v>
      </c>
      <c r="AK211" s="56" t="s">
        <v>328</v>
      </c>
      <c r="AL211" s="58">
        <f>SUM(AL212:AL215)</f>
        <v>0</v>
      </c>
      <c r="AM211" s="95"/>
      <c r="AN211" s="58">
        <f>SUM(AN212:AN215)</f>
        <v>0</v>
      </c>
      <c r="AO211" s="95"/>
      <c r="AP211" s="58">
        <f>SUM(AP212:AP215)</f>
        <v>0</v>
      </c>
      <c r="AQ211" s="95"/>
      <c r="AR211" s="58">
        <f>SUM(AR212:AR215)</f>
        <v>0</v>
      </c>
      <c r="AS211" s="95"/>
      <c r="AT211" s="58">
        <f>SUM(AT212:AT215)</f>
        <v>0</v>
      </c>
      <c r="AU211" s="95"/>
      <c r="AV211" s="58">
        <f>SUM(AV212:AV215)</f>
        <v>0</v>
      </c>
      <c r="AW211" s="95"/>
      <c r="AX211" s="58">
        <f>SUM(AX212:AX215)</f>
        <v>0</v>
      </c>
      <c r="AY211" s="95"/>
      <c r="AZ211" s="58">
        <f>SUM(AZ212:AZ215)</f>
        <v>0</v>
      </c>
      <c r="BA211" s="95"/>
      <c r="BB211" s="58">
        <f>SUM(BB212:BB215)</f>
        <v>0</v>
      </c>
      <c r="BC211" s="95"/>
      <c r="BD211" s="58">
        <f>SUM(BD212:BD215)</f>
        <v>0</v>
      </c>
      <c r="BE211" s="95"/>
      <c r="BF211" s="58">
        <f>SUM(BF212:BF215)</f>
        <v>0</v>
      </c>
      <c r="BG211" s="95"/>
      <c r="BH211" s="58">
        <f>SUM(BH212:BH215)</f>
        <v>0</v>
      </c>
      <c r="BI211" s="95"/>
      <c r="BJ211" s="51">
        <f>AL211+AN211+AP211+AR211+AT211+AV211+AX211+AZ211+BB211+BD211+BF211+BH211</f>
        <v>0</v>
      </c>
      <c r="BK211" s="250"/>
      <c r="BL211" s="312"/>
      <c r="BM211" s="304"/>
      <c r="BN211" s="304"/>
      <c r="BO211" s="304"/>
      <c r="BP211" s="304"/>
      <c r="BQ211" s="305"/>
      <c r="BR211" s="282"/>
      <c r="BS211" s="56" t="s">
        <v>47</v>
      </c>
      <c r="BT211" s="56" t="s">
        <v>328</v>
      </c>
      <c r="BU211" s="58">
        <f>SUM(BU212:BU215)</f>
        <v>0</v>
      </c>
      <c r="BV211" s="95"/>
      <c r="BW211" s="58">
        <f>SUM(BW212:BW215)</f>
        <v>0</v>
      </c>
      <c r="BX211" s="95"/>
      <c r="BY211" s="58">
        <f>SUM(BY212:BY215)</f>
        <v>0</v>
      </c>
      <c r="BZ211" s="95"/>
      <c r="CA211" s="58">
        <f>SUM(CA212:CA215)</f>
        <v>0</v>
      </c>
      <c r="CB211" s="95"/>
      <c r="CC211" s="58">
        <f>SUM(CC212:CC215)</f>
        <v>0</v>
      </c>
      <c r="CD211" s="95"/>
      <c r="CE211" s="58">
        <f>SUM(CE212:CE215)</f>
        <v>0</v>
      </c>
      <c r="CF211" s="95"/>
      <c r="CG211" s="58">
        <f>SUM(CG212:CG215)</f>
        <v>0</v>
      </c>
      <c r="CH211" s="95"/>
      <c r="CI211" s="58">
        <f>SUM(CI212:CI215)</f>
        <v>0</v>
      </c>
      <c r="CJ211" s="95"/>
      <c r="CK211" s="58">
        <f>SUM(CK212:CK215)</f>
        <v>0</v>
      </c>
      <c r="CL211" s="95"/>
      <c r="CM211" s="58">
        <f>SUM(CM212:CM215)</f>
        <v>0</v>
      </c>
      <c r="CN211" s="95"/>
      <c r="CO211" s="58">
        <f>SUM(CO212:CO215)</f>
        <v>0</v>
      </c>
      <c r="CP211" s="95"/>
      <c r="CQ211" s="58">
        <f>SUM(CQ212:CQ215)</f>
        <v>0</v>
      </c>
      <c r="CR211" s="95"/>
      <c r="CS211" s="51">
        <f>BU211+BW211+BY211+CA211+CC211+CE211+CG211+CI211+CK211+CM211+CO211+CQ211</f>
        <v>0</v>
      </c>
      <c r="CT211" s="250"/>
      <c r="CU211" s="312"/>
      <c r="CV211" s="304"/>
      <c r="CW211" s="304"/>
      <c r="CX211" s="304"/>
      <c r="CY211" s="304"/>
      <c r="CZ211" s="305"/>
      <c r="DA211" s="282"/>
      <c r="DB211" s="56" t="s">
        <v>47</v>
      </c>
      <c r="DC211" s="56" t="s">
        <v>328</v>
      </c>
      <c r="DD211" s="58">
        <f>SUM(DD212:DD215)</f>
        <v>0</v>
      </c>
      <c r="DE211" s="95"/>
      <c r="DF211" s="58">
        <f>SUM(DF212:DF215)</f>
        <v>0</v>
      </c>
      <c r="DG211" s="95"/>
      <c r="DH211" s="58">
        <f>SUM(DH212:DH215)</f>
        <v>0</v>
      </c>
      <c r="DI211" s="95"/>
      <c r="DJ211" s="58">
        <f>SUM(DJ212:DJ215)</f>
        <v>0</v>
      </c>
      <c r="DK211" s="95"/>
      <c r="DL211" s="58">
        <f>SUM(DL212:DL215)</f>
        <v>0</v>
      </c>
      <c r="DM211" s="95"/>
      <c r="DN211" s="58">
        <f>SUM(DN212:DN215)</f>
        <v>0</v>
      </c>
      <c r="DO211" s="95"/>
      <c r="DP211" s="58">
        <f>SUM(DP212:DP215)</f>
        <v>0</v>
      </c>
      <c r="DQ211" s="95"/>
      <c r="DR211" s="58">
        <f>SUM(DR212:DR215)</f>
        <v>0</v>
      </c>
      <c r="DS211" s="95"/>
      <c r="DT211" s="58">
        <f>SUM(DT212:DT215)</f>
        <v>0</v>
      </c>
      <c r="DU211" s="95"/>
      <c r="DV211" s="58">
        <f>SUM(DV212:DV215)</f>
        <v>0</v>
      </c>
      <c r="DW211" s="95"/>
      <c r="DX211" s="58">
        <f>SUM(DX212:DX215)</f>
        <v>0</v>
      </c>
      <c r="DY211" s="95"/>
      <c r="DZ211" s="58">
        <f>SUM(DZ212:DZ215)</f>
        <v>0</v>
      </c>
      <c r="EA211" s="95"/>
      <c r="EB211" s="51">
        <f>DD211+DF211+DH211+DJ211+DL211+DN211+DP211+DR211+DT211+DV211+DX211+DZ211</f>
        <v>0</v>
      </c>
      <c r="EC211" s="250"/>
      <c r="ED211" s="312"/>
      <c r="EE211" s="304"/>
      <c r="EF211" s="304"/>
      <c r="EG211" s="304"/>
      <c r="EH211" s="304"/>
      <c r="EI211" s="305"/>
      <c r="EJ211" s="282"/>
      <c r="EK211" s="56" t="s">
        <v>47</v>
      </c>
      <c r="EL211" s="56" t="s">
        <v>328</v>
      </c>
      <c r="EM211" s="58">
        <f>SUM(EM212:EM215)</f>
        <v>0</v>
      </c>
      <c r="EN211" s="95"/>
      <c r="EO211" s="58">
        <f>SUM(EO212:EO215)</f>
        <v>0</v>
      </c>
      <c r="EP211" s="95"/>
      <c r="EQ211" s="58">
        <f>SUM(EQ212:EQ215)</f>
        <v>0</v>
      </c>
      <c r="ER211" s="95"/>
      <c r="ES211" s="58">
        <f>SUM(ES212:ES215)</f>
        <v>0</v>
      </c>
      <c r="ET211" s="95"/>
      <c r="EU211" s="58">
        <f>SUM(EU212:EU215)</f>
        <v>0</v>
      </c>
      <c r="EV211" s="95"/>
      <c r="EW211" s="58">
        <f>SUM(EW212:EW215)</f>
        <v>0</v>
      </c>
      <c r="EX211" s="95"/>
      <c r="EY211" s="58">
        <f>SUM(EY212:EY215)</f>
        <v>0</v>
      </c>
      <c r="EZ211" s="95"/>
      <c r="FA211" s="58">
        <f>SUM(FA212:FA215)</f>
        <v>0</v>
      </c>
      <c r="FB211" s="95"/>
      <c r="FC211" s="58">
        <f>SUM(FC212:FC215)</f>
        <v>0</v>
      </c>
      <c r="FD211" s="95"/>
      <c r="FE211" s="58">
        <f>SUM(FE212:FE215)</f>
        <v>0</v>
      </c>
      <c r="FF211" s="95"/>
      <c r="FG211" s="58">
        <f>SUM(FG212:FG215)</f>
        <v>0</v>
      </c>
      <c r="FH211" s="95"/>
      <c r="FI211" s="58">
        <f>SUM(FI212:FI215)</f>
        <v>0</v>
      </c>
      <c r="FJ211" s="95"/>
      <c r="FK211" s="51">
        <f>EM211+EO211+EQ211+ES211+EU211+EW211+EY211+FA211+FC211+FE211+FG211+FI211</f>
        <v>0</v>
      </c>
      <c r="FL211" s="250"/>
      <c r="FM211" s="312"/>
      <c r="FN211" s="304"/>
      <c r="FO211" s="304"/>
      <c r="FP211" s="304"/>
      <c r="FQ211" s="304"/>
      <c r="FR211" s="305"/>
      <c r="FS211" s="282"/>
    </row>
    <row r="212" spans="1:175" hidden="1" outlineLevel="1" x14ac:dyDescent="0.2">
      <c r="A212" s="412" t="s">
        <v>38</v>
      </c>
      <c r="B212" s="412" t="s">
        <v>416</v>
      </c>
      <c r="C212" s="413">
        <f>C92</f>
        <v>0</v>
      </c>
      <c r="D212" s="414"/>
      <c r="E212" s="413">
        <f>E92</f>
        <v>0</v>
      </c>
      <c r="F212" s="414"/>
      <c r="G212" s="413">
        <f>G92</f>
        <v>0</v>
      </c>
      <c r="H212" s="414"/>
      <c r="I212" s="413">
        <f>I92</f>
        <v>0</v>
      </c>
      <c r="J212" s="414"/>
      <c r="K212" s="413">
        <f>K92</f>
        <v>0</v>
      </c>
      <c r="L212" s="414"/>
      <c r="M212" s="413">
        <f>M92</f>
        <v>0</v>
      </c>
      <c r="N212" s="414"/>
      <c r="O212" s="413">
        <f>O92</f>
        <v>0</v>
      </c>
      <c r="P212" s="414"/>
      <c r="Q212" s="413">
        <f>Q92</f>
        <v>0</v>
      </c>
      <c r="R212" s="414"/>
      <c r="S212" s="413">
        <f>S92</f>
        <v>0</v>
      </c>
      <c r="T212" s="414"/>
      <c r="U212" s="413">
        <f>U92</f>
        <v>0</v>
      </c>
      <c r="V212" s="414"/>
      <c r="W212" s="413">
        <f>W92</f>
        <v>0</v>
      </c>
      <c r="X212" s="414"/>
      <c r="Y212" s="413">
        <f>Y92</f>
        <v>0</v>
      </c>
      <c r="Z212" s="414"/>
      <c r="AA212" s="415">
        <f>C212+E212+G212+I212+K212+M212+O212+Q212+S212+U212+W212+Y212</f>
        <v>0</v>
      </c>
      <c r="AB212" s="414"/>
      <c r="AC212" s="253"/>
      <c r="AD212" s="13"/>
      <c r="AE212" s="14"/>
      <c r="AF212" s="9"/>
      <c r="AG212" s="14"/>
      <c r="AH212" s="22"/>
      <c r="AI212" s="282"/>
      <c r="AJ212" s="412" t="s">
        <v>38</v>
      </c>
      <c r="AK212" s="413" t="s">
        <v>416</v>
      </c>
      <c r="AL212" s="414">
        <f>AL92</f>
        <v>0</v>
      </c>
      <c r="AM212" s="413"/>
      <c r="AN212" s="414">
        <f>AN92</f>
        <v>0</v>
      </c>
      <c r="AO212" s="413"/>
      <c r="AP212" s="414">
        <f>AP92</f>
        <v>0</v>
      </c>
      <c r="AQ212" s="413"/>
      <c r="AR212" s="414">
        <f>AR92</f>
        <v>0</v>
      </c>
      <c r="AS212" s="413"/>
      <c r="AT212" s="414">
        <f>AT92</f>
        <v>0</v>
      </c>
      <c r="AU212" s="413"/>
      <c r="AV212" s="414">
        <f>AV92</f>
        <v>0</v>
      </c>
      <c r="AW212" s="413"/>
      <c r="AX212" s="414">
        <f>AX92</f>
        <v>0</v>
      </c>
      <c r="AY212" s="413"/>
      <c r="AZ212" s="414">
        <f>AZ92</f>
        <v>0</v>
      </c>
      <c r="BA212" s="413"/>
      <c r="BB212" s="414">
        <f>BB92</f>
        <v>0</v>
      </c>
      <c r="BC212" s="413"/>
      <c r="BD212" s="414">
        <f>BD92</f>
        <v>0</v>
      </c>
      <c r="BE212" s="413"/>
      <c r="BF212" s="414">
        <f>BF92</f>
        <v>0</v>
      </c>
      <c r="BG212" s="413"/>
      <c r="BH212" s="414">
        <f>BH92</f>
        <v>0</v>
      </c>
      <c r="BI212" s="415"/>
      <c r="BJ212" s="414">
        <f>AL212+AN212+AP212+AR212+AT212+AV212+AX212+AZ212+BB212+BD212+BF212+BH212</f>
        <v>0</v>
      </c>
      <c r="BK212" s="61"/>
      <c r="BL212" s="253"/>
      <c r="BM212" s="13"/>
      <c r="BN212" s="14"/>
      <c r="BO212" s="9"/>
      <c r="BP212" s="14"/>
      <c r="BQ212" s="22"/>
      <c r="BR212" s="282"/>
      <c r="BS212" s="412" t="s">
        <v>38</v>
      </c>
      <c r="BT212" s="413" t="s">
        <v>416</v>
      </c>
      <c r="BU212" s="414">
        <f>BU92</f>
        <v>0</v>
      </c>
      <c r="BV212" s="413"/>
      <c r="BW212" s="414">
        <f>BW92</f>
        <v>0</v>
      </c>
      <c r="BX212" s="413"/>
      <c r="BY212" s="414">
        <f>BY92</f>
        <v>0</v>
      </c>
      <c r="BZ212" s="413"/>
      <c r="CA212" s="414">
        <f>CA92</f>
        <v>0</v>
      </c>
      <c r="CB212" s="413"/>
      <c r="CC212" s="414">
        <f>CC92</f>
        <v>0</v>
      </c>
      <c r="CD212" s="413"/>
      <c r="CE212" s="414">
        <f>CE92</f>
        <v>0</v>
      </c>
      <c r="CF212" s="413"/>
      <c r="CG212" s="414">
        <f>CG92</f>
        <v>0</v>
      </c>
      <c r="CH212" s="413"/>
      <c r="CI212" s="414">
        <f>CI92</f>
        <v>0</v>
      </c>
      <c r="CJ212" s="413"/>
      <c r="CK212" s="414">
        <f>CK92</f>
        <v>0</v>
      </c>
      <c r="CL212" s="413"/>
      <c r="CM212" s="414">
        <f>CM92</f>
        <v>0</v>
      </c>
      <c r="CN212" s="413"/>
      <c r="CO212" s="414">
        <f>CO92</f>
        <v>0</v>
      </c>
      <c r="CP212" s="413"/>
      <c r="CQ212" s="414">
        <f>CQ92</f>
        <v>0</v>
      </c>
      <c r="CR212" s="415"/>
      <c r="CS212" s="414">
        <f>BU212+BW212+BY212+CA212+CC212+CE212+CG212+CI212+CK212+CM212+CO212+CQ212</f>
        <v>0</v>
      </c>
      <c r="CT212" s="61"/>
      <c r="CU212" s="253"/>
      <c r="CV212" s="13"/>
      <c r="CW212" s="14"/>
      <c r="CX212" s="9"/>
      <c r="CY212" s="14"/>
      <c r="CZ212" s="22"/>
      <c r="DA212" s="282"/>
      <c r="DB212" s="412" t="s">
        <v>38</v>
      </c>
      <c r="DC212" s="413" t="s">
        <v>416</v>
      </c>
      <c r="DD212" s="414">
        <f>DD92</f>
        <v>0</v>
      </c>
      <c r="DE212" s="413"/>
      <c r="DF212" s="414">
        <f>DF92</f>
        <v>0</v>
      </c>
      <c r="DG212" s="413"/>
      <c r="DH212" s="414">
        <f>DH92</f>
        <v>0</v>
      </c>
      <c r="DI212" s="413"/>
      <c r="DJ212" s="414">
        <f>DJ92</f>
        <v>0</v>
      </c>
      <c r="DK212" s="413"/>
      <c r="DL212" s="414">
        <f>DL92</f>
        <v>0</v>
      </c>
      <c r="DM212" s="413"/>
      <c r="DN212" s="414">
        <f>DN92</f>
        <v>0</v>
      </c>
      <c r="DO212" s="413"/>
      <c r="DP212" s="414">
        <f>DP92</f>
        <v>0</v>
      </c>
      <c r="DQ212" s="413"/>
      <c r="DR212" s="414">
        <f>DR92</f>
        <v>0</v>
      </c>
      <c r="DS212" s="413"/>
      <c r="DT212" s="414">
        <f>DT92</f>
        <v>0</v>
      </c>
      <c r="DU212" s="413"/>
      <c r="DV212" s="414">
        <f>DV92</f>
        <v>0</v>
      </c>
      <c r="DW212" s="413"/>
      <c r="DX212" s="414">
        <f>DX92</f>
        <v>0</v>
      </c>
      <c r="DY212" s="413"/>
      <c r="DZ212" s="414">
        <f>DZ92</f>
        <v>0</v>
      </c>
      <c r="EA212" s="415"/>
      <c r="EB212" s="414">
        <f>DD212+DF212+DH212+DJ212+DL212+DN212+DP212+DR212+DT212+DV212+DX212+DZ212</f>
        <v>0</v>
      </c>
      <c r="EC212" s="61"/>
      <c r="ED212" s="253"/>
      <c r="EE212" s="13"/>
      <c r="EF212" s="14"/>
      <c r="EG212" s="9"/>
      <c r="EH212" s="14"/>
      <c r="EI212" s="22"/>
      <c r="EJ212" s="282"/>
      <c r="EK212" s="412" t="s">
        <v>38</v>
      </c>
      <c r="EL212" s="413" t="s">
        <v>416</v>
      </c>
      <c r="EM212" s="414">
        <f>EM92</f>
        <v>0</v>
      </c>
      <c r="EN212" s="413"/>
      <c r="EO212" s="414">
        <f>EO92</f>
        <v>0</v>
      </c>
      <c r="EP212" s="413"/>
      <c r="EQ212" s="414">
        <f>EQ92</f>
        <v>0</v>
      </c>
      <c r="ER212" s="413"/>
      <c r="ES212" s="414">
        <f>ES92</f>
        <v>0</v>
      </c>
      <c r="ET212" s="413"/>
      <c r="EU212" s="414">
        <f>EU92</f>
        <v>0</v>
      </c>
      <c r="EV212" s="413"/>
      <c r="EW212" s="414">
        <f>EW92</f>
        <v>0</v>
      </c>
      <c r="EX212" s="413"/>
      <c r="EY212" s="414">
        <f>EY92</f>
        <v>0</v>
      </c>
      <c r="EZ212" s="413"/>
      <c r="FA212" s="414">
        <f>FA92</f>
        <v>0</v>
      </c>
      <c r="FB212" s="413"/>
      <c r="FC212" s="414">
        <f>FC92</f>
        <v>0</v>
      </c>
      <c r="FD212" s="413"/>
      <c r="FE212" s="414">
        <f>FE92</f>
        <v>0</v>
      </c>
      <c r="FF212" s="413"/>
      <c r="FG212" s="414">
        <f>FG92</f>
        <v>0</v>
      </c>
      <c r="FH212" s="413"/>
      <c r="FI212" s="414">
        <f>FI92</f>
        <v>0</v>
      </c>
      <c r="FJ212" s="415"/>
      <c r="FK212" s="414">
        <f>EM212+EO212+EQ212+ES212+EU212+EW212+EY212+FA212+FC212+FE212+FG212+FI212</f>
        <v>0</v>
      </c>
      <c r="FL212" s="61"/>
      <c r="FM212" s="253"/>
      <c r="FN212" s="13"/>
      <c r="FO212" s="14"/>
      <c r="FP212" s="9"/>
      <c r="FQ212" s="14"/>
      <c r="FR212" s="22"/>
      <c r="FS212" s="282"/>
    </row>
    <row r="213" spans="1:175" hidden="1" outlineLevel="1" x14ac:dyDescent="0.2">
      <c r="A213" s="412" t="s">
        <v>42</v>
      </c>
      <c r="B213" s="412" t="s">
        <v>417</v>
      </c>
      <c r="C213" s="413">
        <f>C71</f>
        <v>0</v>
      </c>
      <c r="D213" s="414"/>
      <c r="E213" s="413">
        <f>E71</f>
        <v>0</v>
      </c>
      <c r="F213" s="414"/>
      <c r="G213" s="413">
        <f>G71</f>
        <v>0</v>
      </c>
      <c r="H213" s="414"/>
      <c r="I213" s="413">
        <f>I71</f>
        <v>0</v>
      </c>
      <c r="J213" s="414"/>
      <c r="K213" s="413">
        <f>K71</f>
        <v>0</v>
      </c>
      <c r="L213" s="414"/>
      <c r="M213" s="413">
        <f>M71</f>
        <v>0</v>
      </c>
      <c r="N213" s="414"/>
      <c r="O213" s="413">
        <f>O71</f>
        <v>0</v>
      </c>
      <c r="P213" s="414"/>
      <c r="Q213" s="413">
        <f>Q71</f>
        <v>0</v>
      </c>
      <c r="R213" s="414"/>
      <c r="S213" s="413">
        <f>S71</f>
        <v>0</v>
      </c>
      <c r="T213" s="414"/>
      <c r="U213" s="413">
        <f>U71</f>
        <v>0</v>
      </c>
      <c r="V213" s="414"/>
      <c r="W213" s="413">
        <f>W71</f>
        <v>0</v>
      </c>
      <c r="X213" s="414"/>
      <c r="Y213" s="413">
        <f>Y71</f>
        <v>0</v>
      </c>
      <c r="Z213" s="414"/>
      <c r="AA213" s="415">
        <f>C213+E213+G213+I213+K213+M213+O213+Q213+S213+U213+W213+Y213</f>
        <v>0</v>
      </c>
      <c r="AB213" s="414"/>
      <c r="AC213" s="253"/>
      <c r="AD213" s="13"/>
      <c r="AE213" s="14"/>
      <c r="AF213" s="9"/>
      <c r="AG213" s="14"/>
      <c r="AH213" s="22"/>
      <c r="AI213" s="282"/>
      <c r="AJ213" s="412" t="s">
        <v>42</v>
      </c>
      <c r="AK213" s="413" t="s">
        <v>417</v>
      </c>
      <c r="AL213" s="414">
        <f>AL71</f>
        <v>0</v>
      </c>
      <c r="AM213" s="413"/>
      <c r="AN213" s="414">
        <f>AN71</f>
        <v>0</v>
      </c>
      <c r="AO213" s="413"/>
      <c r="AP213" s="414">
        <f>AP71</f>
        <v>0</v>
      </c>
      <c r="AQ213" s="413"/>
      <c r="AR213" s="414">
        <f>AR71</f>
        <v>0</v>
      </c>
      <c r="AS213" s="413"/>
      <c r="AT213" s="414">
        <f>AT71</f>
        <v>0</v>
      </c>
      <c r="AU213" s="413"/>
      <c r="AV213" s="414">
        <f>AV71</f>
        <v>0</v>
      </c>
      <c r="AW213" s="413"/>
      <c r="AX213" s="414">
        <f>AX71</f>
        <v>0</v>
      </c>
      <c r="AY213" s="413"/>
      <c r="AZ213" s="414">
        <f>AZ71</f>
        <v>0</v>
      </c>
      <c r="BA213" s="413"/>
      <c r="BB213" s="414">
        <f>BB71</f>
        <v>0</v>
      </c>
      <c r="BC213" s="413"/>
      <c r="BD213" s="414">
        <f>BD71</f>
        <v>0</v>
      </c>
      <c r="BE213" s="413"/>
      <c r="BF213" s="414">
        <f>BF71</f>
        <v>0</v>
      </c>
      <c r="BG213" s="413"/>
      <c r="BH213" s="414">
        <f>BH71</f>
        <v>0</v>
      </c>
      <c r="BI213" s="415"/>
      <c r="BJ213" s="414">
        <f>AL213+AN213+AP213+AR213+AT213+AV213+AX213+AZ213+BB213+BD213+BF213+BH213</f>
        <v>0</v>
      </c>
      <c r="BK213" s="61"/>
      <c r="BL213" s="253"/>
      <c r="BM213" s="13"/>
      <c r="BN213" s="14"/>
      <c r="BO213" s="9"/>
      <c r="BP213" s="14"/>
      <c r="BQ213" s="22"/>
      <c r="BR213" s="282"/>
      <c r="BS213" s="412" t="s">
        <v>42</v>
      </c>
      <c r="BT213" s="413" t="s">
        <v>417</v>
      </c>
      <c r="BU213" s="414">
        <f>BU71</f>
        <v>0</v>
      </c>
      <c r="BV213" s="413"/>
      <c r="BW213" s="414">
        <f>BW71</f>
        <v>0</v>
      </c>
      <c r="BX213" s="413"/>
      <c r="BY213" s="414">
        <f>BY71</f>
        <v>0</v>
      </c>
      <c r="BZ213" s="413"/>
      <c r="CA213" s="414">
        <f>CA71</f>
        <v>0</v>
      </c>
      <c r="CB213" s="413"/>
      <c r="CC213" s="414">
        <f>CC71</f>
        <v>0</v>
      </c>
      <c r="CD213" s="413"/>
      <c r="CE213" s="414">
        <f>CE71</f>
        <v>0</v>
      </c>
      <c r="CF213" s="413"/>
      <c r="CG213" s="414">
        <f>CG71</f>
        <v>0</v>
      </c>
      <c r="CH213" s="413"/>
      <c r="CI213" s="414">
        <f>CI71</f>
        <v>0</v>
      </c>
      <c r="CJ213" s="413"/>
      <c r="CK213" s="414">
        <f>CK71</f>
        <v>0</v>
      </c>
      <c r="CL213" s="413"/>
      <c r="CM213" s="414">
        <f>CM71</f>
        <v>0</v>
      </c>
      <c r="CN213" s="413"/>
      <c r="CO213" s="414">
        <f>CO71</f>
        <v>0</v>
      </c>
      <c r="CP213" s="413"/>
      <c r="CQ213" s="414">
        <f>CQ71</f>
        <v>0</v>
      </c>
      <c r="CR213" s="415"/>
      <c r="CS213" s="414">
        <f>BU213+BW213+BY213+CA213+CC213+CE213+CG213+CI213+CK213+CM213+CO213+CQ213</f>
        <v>0</v>
      </c>
      <c r="CT213" s="61"/>
      <c r="CU213" s="253"/>
      <c r="CV213" s="13"/>
      <c r="CW213" s="14"/>
      <c r="CX213" s="9"/>
      <c r="CY213" s="14"/>
      <c r="CZ213" s="22"/>
      <c r="DA213" s="282"/>
      <c r="DB213" s="412" t="s">
        <v>42</v>
      </c>
      <c r="DC213" s="413" t="s">
        <v>417</v>
      </c>
      <c r="DD213" s="414">
        <f>DD71</f>
        <v>0</v>
      </c>
      <c r="DE213" s="413"/>
      <c r="DF213" s="414">
        <f>DF71</f>
        <v>0</v>
      </c>
      <c r="DG213" s="413"/>
      <c r="DH213" s="414">
        <f>DH71</f>
        <v>0</v>
      </c>
      <c r="DI213" s="413"/>
      <c r="DJ213" s="414">
        <f>DJ71</f>
        <v>0</v>
      </c>
      <c r="DK213" s="413"/>
      <c r="DL213" s="414">
        <f>DL71</f>
        <v>0</v>
      </c>
      <c r="DM213" s="413"/>
      <c r="DN213" s="414">
        <f>DN71</f>
        <v>0</v>
      </c>
      <c r="DO213" s="413"/>
      <c r="DP213" s="414">
        <f>DP71</f>
        <v>0</v>
      </c>
      <c r="DQ213" s="413"/>
      <c r="DR213" s="414">
        <f>DR71</f>
        <v>0</v>
      </c>
      <c r="DS213" s="413"/>
      <c r="DT213" s="414">
        <f>DT71</f>
        <v>0</v>
      </c>
      <c r="DU213" s="413"/>
      <c r="DV213" s="414">
        <f>DV71</f>
        <v>0</v>
      </c>
      <c r="DW213" s="413"/>
      <c r="DX213" s="414">
        <f>DX71</f>
        <v>0</v>
      </c>
      <c r="DY213" s="413"/>
      <c r="DZ213" s="414">
        <f>DZ71</f>
        <v>0</v>
      </c>
      <c r="EA213" s="415"/>
      <c r="EB213" s="414">
        <f>DD213+DF213+DH213+DJ213+DL213+DN213+DP213+DR213+DT213+DV213+DX213+DZ213</f>
        <v>0</v>
      </c>
      <c r="EC213" s="61"/>
      <c r="ED213" s="253"/>
      <c r="EE213" s="13"/>
      <c r="EF213" s="14"/>
      <c r="EG213" s="9"/>
      <c r="EH213" s="14"/>
      <c r="EI213" s="22"/>
      <c r="EJ213" s="282"/>
      <c r="EK213" s="412" t="s">
        <v>42</v>
      </c>
      <c r="EL213" s="413" t="s">
        <v>417</v>
      </c>
      <c r="EM213" s="414">
        <f>EM71</f>
        <v>0</v>
      </c>
      <c r="EN213" s="413"/>
      <c r="EO213" s="414">
        <f>EO71</f>
        <v>0</v>
      </c>
      <c r="EP213" s="413"/>
      <c r="EQ213" s="414">
        <f>EQ71</f>
        <v>0</v>
      </c>
      <c r="ER213" s="413"/>
      <c r="ES213" s="414">
        <f>ES71</f>
        <v>0</v>
      </c>
      <c r="ET213" s="413"/>
      <c r="EU213" s="414">
        <f>EU71</f>
        <v>0</v>
      </c>
      <c r="EV213" s="413"/>
      <c r="EW213" s="414">
        <f>EW71</f>
        <v>0</v>
      </c>
      <c r="EX213" s="413"/>
      <c r="EY213" s="414">
        <f>EY71</f>
        <v>0</v>
      </c>
      <c r="EZ213" s="413"/>
      <c r="FA213" s="414">
        <f>FA71</f>
        <v>0</v>
      </c>
      <c r="FB213" s="413"/>
      <c r="FC213" s="414">
        <f>FC71</f>
        <v>0</v>
      </c>
      <c r="FD213" s="413"/>
      <c r="FE213" s="414">
        <f>FE71</f>
        <v>0</v>
      </c>
      <c r="FF213" s="413"/>
      <c r="FG213" s="414">
        <f>FG71</f>
        <v>0</v>
      </c>
      <c r="FH213" s="413"/>
      <c r="FI213" s="414">
        <f>FI71</f>
        <v>0</v>
      </c>
      <c r="FJ213" s="415"/>
      <c r="FK213" s="414">
        <f>EM213+EO213+EQ213+ES213+EU213+EW213+EY213+FA213+FC213+FE213+FG213+FI213</f>
        <v>0</v>
      </c>
      <c r="FL213" s="61"/>
      <c r="FM213" s="253"/>
      <c r="FN213" s="13"/>
      <c r="FO213" s="14"/>
      <c r="FP213" s="9"/>
      <c r="FQ213" s="14"/>
      <c r="FR213" s="22"/>
      <c r="FS213" s="282"/>
    </row>
    <row r="214" spans="1:175" hidden="1" outlineLevel="1" x14ac:dyDescent="0.2">
      <c r="A214" s="412" t="s">
        <v>43</v>
      </c>
      <c r="B214" s="412" t="s">
        <v>418</v>
      </c>
      <c r="C214" s="413">
        <f>C175</f>
        <v>0</v>
      </c>
      <c r="D214" s="414"/>
      <c r="E214" s="413">
        <f>E175-C175</f>
        <v>0</v>
      </c>
      <c r="F214" s="414"/>
      <c r="G214" s="413">
        <f>G175-E175</f>
        <v>0</v>
      </c>
      <c r="H214" s="414"/>
      <c r="I214" s="413">
        <f>I175-G175</f>
        <v>0</v>
      </c>
      <c r="J214" s="414"/>
      <c r="K214" s="413">
        <f>K175-I175</f>
        <v>0</v>
      </c>
      <c r="L214" s="414"/>
      <c r="M214" s="413">
        <f>M175-K175</f>
        <v>0</v>
      </c>
      <c r="N214" s="414"/>
      <c r="O214" s="413">
        <f>O175-M175</f>
        <v>0</v>
      </c>
      <c r="P214" s="414"/>
      <c r="Q214" s="413">
        <f>Q175-O175</f>
        <v>0</v>
      </c>
      <c r="R214" s="414"/>
      <c r="S214" s="413">
        <f>S175-Q175</f>
        <v>0</v>
      </c>
      <c r="T214" s="414"/>
      <c r="U214" s="413">
        <f>U175-S175</f>
        <v>0</v>
      </c>
      <c r="V214" s="414"/>
      <c r="W214" s="413">
        <f>W175-U175</f>
        <v>0</v>
      </c>
      <c r="X214" s="414"/>
      <c r="Y214" s="413">
        <f>Y175-W175</f>
        <v>0</v>
      </c>
      <c r="Z214" s="414"/>
      <c r="AA214" s="415">
        <f>C214+E214+G214+I214+K214+M214+O214+Q214+S214+U214+W214+Y214</f>
        <v>0</v>
      </c>
      <c r="AB214" s="414"/>
      <c r="AC214" s="253"/>
      <c r="AD214" s="13"/>
      <c r="AE214" s="14"/>
      <c r="AF214" s="9"/>
      <c r="AG214" s="14"/>
      <c r="AH214" s="22"/>
      <c r="AI214" s="282"/>
      <c r="AJ214" s="412" t="s">
        <v>43</v>
      </c>
      <c r="AK214" s="413" t="s">
        <v>418</v>
      </c>
      <c r="AL214" s="414">
        <f>AL175</f>
        <v>0</v>
      </c>
      <c r="AM214" s="413"/>
      <c r="AN214" s="414">
        <f>AN175-AL175</f>
        <v>0</v>
      </c>
      <c r="AO214" s="413"/>
      <c r="AP214" s="414">
        <f>AP175-AN175</f>
        <v>0</v>
      </c>
      <c r="AQ214" s="413"/>
      <c r="AR214" s="414">
        <f>AR175-AP175</f>
        <v>0</v>
      </c>
      <c r="AS214" s="413"/>
      <c r="AT214" s="414">
        <f>AT175-AR175</f>
        <v>0</v>
      </c>
      <c r="AU214" s="413"/>
      <c r="AV214" s="414">
        <f>AV175-AT175</f>
        <v>0</v>
      </c>
      <c r="AW214" s="413"/>
      <c r="AX214" s="414">
        <f>AX175-AV175</f>
        <v>0</v>
      </c>
      <c r="AY214" s="413"/>
      <c r="AZ214" s="414">
        <f>AZ175-AX175</f>
        <v>0</v>
      </c>
      <c r="BA214" s="413"/>
      <c r="BB214" s="414">
        <f>BB175-AZ175</f>
        <v>0</v>
      </c>
      <c r="BC214" s="413"/>
      <c r="BD214" s="414">
        <f>BD175-BB175</f>
        <v>0</v>
      </c>
      <c r="BE214" s="413"/>
      <c r="BF214" s="414">
        <f>BF175-BD175</f>
        <v>0</v>
      </c>
      <c r="BG214" s="413"/>
      <c r="BH214" s="414">
        <f>BH175-BF175</f>
        <v>0</v>
      </c>
      <c r="BI214" s="415"/>
      <c r="BJ214" s="414">
        <f>AL214+AN214+AP214+AR214+AT214+AV214+AX214+AZ214+BB214+BD214+BF214+BH214</f>
        <v>0</v>
      </c>
      <c r="BK214" s="61"/>
      <c r="BL214" s="253"/>
      <c r="BM214" s="13"/>
      <c r="BN214" s="14"/>
      <c r="BO214" s="9"/>
      <c r="BP214" s="14"/>
      <c r="BQ214" s="22"/>
      <c r="BR214" s="282"/>
      <c r="BS214" s="412" t="s">
        <v>43</v>
      </c>
      <c r="BT214" s="413" t="s">
        <v>418</v>
      </c>
      <c r="BU214" s="414">
        <f>BU175</f>
        <v>0</v>
      </c>
      <c r="BV214" s="413"/>
      <c r="BW214" s="414">
        <f>BW175-BU175</f>
        <v>0</v>
      </c>
      <c r="BX214" s="413"/>
      <c r="BY214" s="414">
        <f>BY175-BW175</f>
        <v>0</v>
      </c>
      <c r="BZ214" s="413"/>
      <c r="CA214" s="414">
        <f>CA175-BY175</f>
        <v>0</v>
      </c>
      <c r="CB214" s="413"/>
      <c r="CC214" s="414">
        <f>CC175-CA175</f>
        <v>0</v>
      </c>
      <c r="CD214" s="413"/>
      <c r="CE214" s="414">
        <f>CE175-CC175</f>
        <v>0</v>
      </c>
      <c r="CF214" s="413"/>
      <c r="CG214" s="414">
        <f>CG175-CE175</f>
        <v>0</v>
      </c>
      <c r="CH214" s="413"/>
      <c r="CI214" s="414">
        <f>CI175-CG175</f>
        <v>0</v>
      </c>
      <c r="CJ214" s="413"/>
      <c r="CK214" s="414">
        <f>CK175-CI175</f>
        <v>0</v>
      </c>
      <c r="CL214" s="413"/>
      <c r="CM214" s="414">
        <f>CM175-CK175</f>
        <v>0</v>
      </c>
      <c r="CN214" s="413"/>
      <c r="CO214" s="414">
        <f>CO175-CM175</f>
        <v>0</v>
      </c>
      <c r="CP214" s="413"/>
      <c r="CQ214" s="414">
        <f>CQ175-CO175</f>
        <v>0</v>
      </c>
      <c r="CR214" s="415"/>
      <c r="CS214" s="414">
        <f>BU214+BW214+BY214+CA214+CC214+CE214+CG214+CI214+CK214+CM214+CO214+CQ214</f>
        <v>0</v>
      </c>
      <c r="CT214" s="61"/>
      <c r="CU214" s="253"/>
      <c r="CV214" s="13"/>
      <c r="CW214" s="14"/>
      <c r="CX214" s="9"/>
      <c r="CY214" s="14"/>
      <c r="CZ214" s="22"/>
      <c r="DA214" s="282"/>
      <c r="DB214" s="412" t="s">
        <v>43</v>
      </c>
      <c r="DC214" s="413" t="s">
        <v>418</v>
      </c>
      <c r="DD214" s="414">
        <f>DD175</f>
        <v>0</v>
      </c>
      <c r="DE214" s="413"/>
      <c r="DF214" s="414">
        <f>DF175-DD175</f>
        <v>0</v>
      </c>
      <c r="DG214" s="413"/>
      <c r="DH214" s="414">
        <f>DH175-DF175</f>
        <v>0</v>
      </c>
      <c r="DI214" s="413"/>
      <c r="DJ214" s="414">
        <f>DJ175-DH175</f>
        <v>0</v>
      </c>
      <c r="DK214" s="413"/>
      <c r="DL214" s="414">
        <f>DL175-DJ175</f>
        <v>0</v>
      </c>
      <c r="DM214" s="413"/>
      <c r="DN214" s="414">
        <f>DN175-DL175</f>
        <v>0</v>
      </c>
      <c r="DO214" s="413"/>
      <c r="DP214" s="414">
        <f>DP175-DN175</f>
        <v>0</v>
      </c>
      <c r="DQ214" s="413"/>
      <c r="DR214" s="414">
        <f>DR175-DP175</f>
        <v>0</v>
      </c>
      <c r="DS214" s="413"/>
      <c r="DT214" s="414">
        <f>DT175-DR175</f>
        <v>0</v>
      </c>
      <c r="DU214" s="413"/>
      <c r="DV214" s="414">
        <f>DV175-DT175</f>
        <v>0</v>
      </c>
      <c r="DW214" s="413"/>
      <c r="DX214" s="414">
        <f>DX175-DV175</f>
        <v>0</v>
      </c>
      <c r="DY214" s="413"/>
      <c r="DZ214" s="414">
        <f>DZ175-DX175</f>
        <v>0</v>
      </c>
      <c r="EA214" s="415"/>
      <c r="EB214" s="414">
        <f>DD214+DF214+DH214+DJ214+DL214+DN214+DP214+DR214+DT214+DV214+DX214+DZ214</f>
        <v>0</v>
      </c>
      <c r="EC214" s="61"/>
      <c r="ED214" s="253"/>
      <c r="EE214" s="13"/>
      <c r="EF214" s="14"/>
      <c r="EG214" s="9"/>
      <c r="EH214" s="14"/>
      <c r="EI214" s="22"/>
      <c r="EJ214" s="282"/>
      <c r="EK214" s="412" t="s">
        <v>43</v>
      </c>
      <c r="EL214" s="413" t="s">
        <v>418</v>
      </c>
      <c r="EM214" s="414">
        <f>EM175</f>
        <v>0</v>
      </c>
      <c r="EN214" s="413"/>
      <c r="EO214" s="414">
        <f>EO175-EM175</f>
        <v>0</v>
      </c>
      <c r="EP214" s="413"/>
      <c r="EQ214" s="414">
        <f>EQ175-EO175</f>
        <v>0</v>
      </c>
      <c r="ER214" s="413"/>
      <c r="ES214" s="414">
        <f>ES175-EQ175</f>
        <v>0</v>
      </c>
      <c r="ET214" s="413"/>
      <c r="EU214" s="414">
        <f>EU175-ES175</f>
        <v>0</v>
      </c>
      <c r="EV214" s="413"/>
      <c r="EW214" s="414">
        <f>EW175-EU175</f>
        <v>0</v>
      </c>
      <c r="EX214" s="413"/>
      <c r="EY214" s="414">
        <f>EY175-EW175</f>
        <v>0</v>
      </c>
      <c r="EZ214" s="413"/>
      <c r="FA214" s="414">
        <f>FA175-EY175</f>
        <v>0</v>
      </c>
      <c r="FB214" s="413"/>
      <c r="FC214" s="414">
        <f>FC175-FA175</f>
        <v>0</v>
      </c>
      <c r="FD214" s="413"/>
      <c r="FE214" s="414">
        <f>FE175-FC175</f>
        <v>0</v>
      </c>
      <c r="FF214" s="413"/>
      <c r="FG214" s="414">
        <f>FG175-FE175</f>
        <v>0</v>
      </c>
      <c r="FH214" s="413"/>
      <c r="FI214" s="414">
        <f>FI175-FG175</f>
        <v>0</v>
      </c>
      <c r="FJ214" s="415"/>
      <c r="FK214" s="414">
        <f>EM214+EO214+EQ214+ES214+EU214+EW214+EY214+FA214+FC214+FE214+FG214+FI214</f>
        <v>0</v>
      </c>
      <c r="FL214" s="61"/>
      <c r="FM214" s="253"/>
      <c r="FN214" s="13"/>
      <c r="FO214" s="14"/>
      <c r="FP214" s="9"/>
      <c r="FQ214" s="14"/>
      <c r="FR214" s="22"/>
      <c r="FS214" s="282"/>
    </row>
    <row r="215" spans="1:175" hidden="1" outlineLevel="1" x14ac:dyDescent="0.2">
      <c r="A215" s="412" t="s">
        <v>44</v>
      </c>
      <c r="B215" s="412" t="s">
        <v>419</v>
      </c>
      <c r="C215" s="413"/>
      <c r="D215" s="414"/>
      <c r="E215" s="413"/>
      <c r="F215" s="414"/>
      <c r="G215" s="413"/>
      <c r="H215" s="414"/>
      <c r="I215" s="413"/>
      <c r="J215" s="414"/>
      <c r="K215" s="413"/>
      <c r="L215" s="414"/>
      <c r="M215" s="413"/>
      <c r="N215" s="414"/>
      <c r="O215" s="413"/>
      <c r="P215" s="414"/>
      <c r="Q215" s="413"/>
      <c r="R215" s="414"/>
      <c r="S215" s="413"/>
      <c r="T215" s="414"/>
      <c r="U215" s="413"/>
      <c r="V215" s="414"/>
      <c r="W215" s="413"/>
      <c r="X215" s="414"/>
      <c r="Y215" s="413"/>
      <c r="Z215" s="414"/>
      <c r="AA215" s="415">
        <f>C215+E215+G215+I215+K215+M215+O215+Q215+S215+U215+W215+Y215</f>
        <v>0</v>
      </c>
      <c r="AB215" s="414"/>
      <c r="AC215" s="253"/>
      <c r="AD215" s="13"/>
      <c r="AE215" s="14"/>
      <c r="AF215" s="9"/>
      <c r="AG215" s="14"/>
      <c r="AH215" s="22"/>
      <c r="AI215" s="282"/>
      <c r="AJ215" s="412" t="s">
        <v>44</v>
      </c>
      <c r="AK215" s="413" t="s">
        <v>419</v>
      </c>
      <c r="AL215" s="414"/>
      <c r="AM215" s="413"/>
      <c r="AN215" s="414"/>
      <c r="AO215" s="413"/>
      <c r="AP215" s="414"/>
      <c r="AQ215" s="413"/>
      <c r="AR215" s="414"/>
      <c r="AS215" s="413"/>
      <c r="AT215" s="414"/>
      <c r="AU215" s="413"/>
      <c r="AV215" s="414"/>
      <c r="AW215" s="413"/>
      <c r="AX215" s="414"/>
      <c r="AY215" s="413"/>
      <c r="AZ215" s="414"/>
      <c r="BA215" s="413"/>
      <c r="BB215" s="414"/>
      <c r="BC215" s="413"/>
      <c r="BD215" s="414"/>
      <c r="BE215" s="413"/>
      <c r="BF215" s="414"/>
      <c r="BG215" s="413"/>
      <c r="BH215" s="414"/>
      <c r="BI215" s="415"/>
      <c r="BJ215" s="414">
        <f>AL215+AN215+AP215+AR215+AT215+AV215+AX215+AZ215+BB215+BD215+BF215+BH215</f>
        <v>0</v>
      </c>
      <c r="BK215" s="61"/>
      <c r="BL215" s="253"/>
      <c r="BM215" s="13"/>
      <c r="BN215" s="14"/>
      <c r="BO215" s="9"/>
      <c r="BP215" s="14"/>
      <c r="BQ215" s="22"/>
      <c r="BR215" s="282"/>
      <c r="BS215" s="412" t="s">
        <v>44</v>
      </c>
      <c r="BT215" s="413" t="s">
        <v>419</v>
      </c>
      <c r="BU215" s="414"/>
      <c r="BV215" s="413"/>
      <c r="BW215" s="414"/>
      <c r="BX215" s="413"/>
      <c r="BY215" s="414"/>
      <c r="BZ215" s="413"/>
      <c r="CA215" s="414"/>
      <c r="CB215" s="413"/>
      <c r="CC215" s="414"/>
      <c r="CD215" s="413"/>
      <c r="CE215" s="414"/>
      <c r="CF215" s="413"/>
      <c r="CG215" s="414"/>
      <c r="CH215" s="413"/>
      <c r="CI215" s="414"/>
      <c r="CJ215" s="413"/>
      <c r="CK215" s="414"/>
      <c r="CL215" s="413"/>
      <c r="CM215" s="414"/>
      <c r="CN215" s="413"/>
      <c r="CO215" s="414"/>
      <c r="CP215" s="413"/>
      <c r="CQ215" s="414"/>
      <c r="CR215" s="415"/>
      <c r="CS215" s="414">
        <f>BU215+BW215+BY215+CA215+CC215+CE215+CG215+CI215+CK215+CM215+CO215+CQ215</f>
        <v>0</v>
      </c>
      <c r="CT215" s="61"/>
      <c r="CU215" s="253"/>
      <c r="CV215" s="13"/>
      <c r="CW215" s="14"/>
      <c r="CX215" s="9"/>
      <c r="CY215" s="14"/>
      <c r="CZ215" s="22"/>
      <c r="DA215" s="282"/>
      <c r="DB215" s="412" t="s">
        <v>44</v>
      </c>
      <c r="DC215" s="413" t="s">
        <v>419</v>
      </c>
      <c r="DD215" s="414"/>
      <c r="DE215" s="413"/>
      <c r="DF215" s="414"/>
      <c r="DG215" s="413"/>
      <c r="DH215" s="414"/>
      <c r="DI215" s="413"/>
      <c r="DJ215" s="414"/>
      <c r="DK215" s="413"/>
      <c r="DL215" s="414"/>
      <c r="DM215" s="413"/>
      <c r="DN215" s="414"/>
      <c r="DO215" s="413"/>
      <c r="DP215" s="414"/>
      <c r="DQ215" s="413"/>
      <c r="DR215" s="414"/>
      <c r="DS215" s="413"/>
      <c r="DT215" s="414"/>
      <c r="DU215" s="413"/>
      <c r="DV215" s="414"/>
      <c r="DW215" s="413"/>
      <c r="DX215" s="414"/>
      <c r="DY215" s="413"/>
      <c r="DZ215" s="414"/>
      <c r="EA215" s="415"/>
      <c r="EB215" s="414">
        <f>DD215+DF215+DH215+DJ215+DL215+DN215+DP215+DR215+DT215+DV215+DX215+DZ215</f>
        <v>0</v>
      </c>
      <c r="EC215" s="61"/>
      <c r="ED215" s="253"/>
      <c r="EE215" s="13"/>
      <c r="EF215" s="14"/>
      <c r="EG215" s="9"/>
      <c r="EH215" s="14"/>
      <c r="EI215" s="22"/>
      <c r="EJ215" s="282"/>
      <c r="EK215" s="412" t="s">
        <v>44</v>
      </c>
      <c r="EL215" s="413" t="s">
        <v>419</v>
      </c>
      <c r="EM215" s="414"/>
      <c r="EN215" s="413"/>
      <c r="EO215" s="414"/>
      <c r="EP215" s="413"/>
      <c r="EQ215" s="414"/>
      <c r="ER215" s="413"/>
      <c r="ES215" s="414"/>
      <c r="ET215" s="413"/>
      <c r="EU215" s="414"/>
      <c r="EV215" s="413"/>
      <c r="EW215" s="414"/>
      <c r="EX215" s="413"/>
      <c r="EY215" s="414"/>
      <c r="EZ215" s="413"/>
      <c r="FA215" s="414"/>
      <c r="FB215" s="413"/>
      <c r="FC215" s="414"/>
      <c r="FD215" s="413"/>
      <c r="FE215" s="414"/>
      <c r="FF215" s="413"/>
      <c r="FG215" s="414"/>
      <c r="FH215" s="413"/>
      <c r="FI215" s="414"/>
      <c r="FJ215" s="415"/>
      <c r="FK215" s="414">
        <f>EM215+EO215+EQ215+ES215+EU215+EW215+EY215+FA215+FC215+FE215+FG215+FI215</f>
        <v>0</v>
      </c>
      <c r="FL215" s="61"/>
      <c r="FM215" s="253"/>
      <c r="FN215" s="13"/>
      <c r="FO215" s="14"/>
      <c r="FP215" s="9"/>
      <c r="FQ215" s="14"/>
      <c r="FR215" s="22"/>
      <c r="FS215" s="282"/>
    </row>
    <row r="216" spans="1:175" ht="4.5" customHeight="1" x14ac:dyDescent="0.2">
      <c r="A216" s="100"/>
      <c r="B216" s="100"/>
      <c r="C216" s="60"/>
      <c r="D216" s="96"/>
      <c r="E216" s="60"/>
      <c r="F216" s="96"/>
      <c r="G216" s="60"/>
      <c r="H216" s="96"/>
      <c r="I216" s="60"/>
      <c r="J216" s="96"/>
      <c r="K216" s="60"/>
      <c r="L216" s="96"/>
      <c r="M216" s="60"/>
      <c r="N216" s="96"/>
      <c r="O216" s="60"/>
      <c r="P216" s="96"/>
      <c r="Q216" s="60"/>
      <c r="R216" s="96"/>
      <c r="S216" s="60"/>
      <c r="T216" s="96"/>
      <c r="U216" s="60"/>
      <c r="V216" s="96"/>
      <c r="W216" s="60"/>
      <c r="X216" s="96"/>
      <c r="Y216" s="60"/>
      <c r="Z216" s="96"/>
      <c r="AA216" s="60"/>
      <c r="AB216" s="67"/>
      <c r="AC216" s="312"/>
      <c r="AD216" s="304"/>
      <c r="AE216" s="304"/>
      <c r="AF216" s="304"/>
      <c r="AG216" s="304"/>
      <c r="AH216" s="305"/>
      <c r="AI216" s="282"/>
      <c r="AJ216" s="100"/>
      <c r="AK216" s="100"/>
      <c r="AL216" s="60"/>
      <c r="AM216" s="96"/>
      <c r="AN216" s="60"/>
      <c r="AO216" s="96"/>
      <c r="AP216" s="60"/>
      <c r="AQ216" s="96"/>
      <c r="AR216" s="60"/>
      <c r="AS216" s="96"/>
      <c r="AT216" s="60"/>
      <c r="AU216" s="96"/>
      <c r="AV216" s="60"/>
      <c r="AW216" s="96"/>
      <c r="AX216" s="60"/>
      <c r="AY216" s="96"/>
      <c r="AZ216" s="60"/>
      <c r="BA216" s="96"/>
      <c r="BB216" s="60"/>
      <c r="BC216" s="96"/>
      <c r="BD216" s="60"/>
      <c r="BE216" s="96"/>
      <c r="BF216" s="60"/>
      <c r="BG216" s="96"/>
      <c r="BH216" s="60"/>
      <c r="BI216" s="96"/>
      <c r="BJ216" s="60"/>
      <c r="BK216" s="67"/>
      <c r="BL216" s="312"/>
      <c r="BM216" s="304"/>
      <c r="BN216" s="304"/>
      <c r="BO216" s="304"/>
      <c r="BP216" s="304"/>
      <c r="BQ216" s="305"/>
      <c r="BR216" s="282"/>
      <c r="BS216" s="100"/>
      <c r="BT216" s="100"/>
      <c r="BU216" s="60"/>
      <c r="BV216" s="96"/>
      <c r="BW216" s="60"/>
      <c r="BX216" s="96"/>
      <c r="BY216" s="60"/>
      <c r="BZ216" s="96"/>
      <c r="CA216" s="60"/>
      <c r="CB216" s="96"/>
      <c r="CC216" s="60"/>
      <c r="CD216" s="96"/>
      <c r="CE216" s="60"/>
      <c r="CF216" s="96"/>
      <c r="CG216" s="60"/>
      <c r="CH216" s="96"/>
      <c r="CI216" s="60"/>
      <c r="CJ216" s="96"/>
      <c r="CK216" s="60"/>
      <c r="CL216" s="96"/>
      <c r="CM216" s="60"/>
      <c r="CN216" s="96"/>
      <c r="CO216" s="60"/>
      <c r="CP216" s="96"/>
      <c r="CQ216" s="60"/>
      <c r="CR216" s="96"/>
      <c r="CS216" s="60"/>
      <c r="CT216" s="67"/>
      <c r="CU216" s="312"/>
      <c r="CV216" s="304"/>
      <c r="CW216" s="304"/>
      <c r="CX216" s="304"/>
      <c r="CY216" s="304"/>
      <c r="CZ216" s="305"/>
      <c r="DA216" s="282"/>
      <c r="DB216" s="100"/>
      <c r="DC216" s="100"/>
      <c r="DD216" s="60"/>
      <c r="DE216" s="96"/>
      <c r="DF216" s="60"/>
      <c r="DG216" s="96"/>
      <c r="DH216" s="60"/>
      <c r="DI216" s="96"/>
      <c r="DJ216" s="60"/>
      <c r="DK216" s="96"/>
      <c r="DL216" s="60"/>
      <c r="DM216" s="96"/>
      <c r="DN216" s="60"/>
      <c r="DO216" s="96"/>
      <c r="DP216" s="60"/>
      <c r="DQ216" s="96"/>
      <c r="DR216" s="60"/>
      <c r="DS216" s="96"/>
      <c r="DT216" s="60"/>
      <c r="DU216" s="96"/>
      <c r="DV216" s="60"/>
      <c r="DW216" s="96"/>
      <c r="DX216" s="60"/>
      <c r="DY216" s="96"/>
      <c r="DZ216" s="60"/>
      <c r="EA216" s="96"/>
      <c r="EB216" s="60"/>
      <c r="EC216" s="67"/>
      <c r="ED216" s="312"/>
      <c r="EE216" s="304"/>
      <c r="EF216" s="304"/>
      <c r="EG216" s="304"/>
      <c r="EH216" s="304"/>
      <c r="EI216" s="305"/>
      <c r="EJ216" s="282"/>
      <c r="EK216" s="100"/>
      <c r="EL216" s="100"/>
      <c r="EM216" s="60"/>
      <c r="EN216" s="96"/>
      <c r="EO216" s="60"/>
      <c r="EP216" s="96"/>
      <c r="EQ216" s="60"/>
      <c r="ER216" s="96"/>
      <c r="ES216" s="60"/>
      <c r="ET216" s="96"/>
      <c r="EU216" s="60"/>
      <c r="EV216" s="96"/>
      <c r="EW216" s="60"/>
      <c r="EX216" s="96"/>
      <c r="EY216" s="60"/>
      <c r="EZ216" s="96"/>
      <c r="FA216" s="60"/>
      <c r="FB216" s="96"/>
      <c r="FC216" s="60"/>
      <c r="FD216" s="96"/>
      <c r="FE216" s="60"/>
      <c r="FF216" s="96"/>
      <c r="FG216" s="60"/>
      <c r="FH216" s="96"/>
      <c r="FI216" s="60"/>
      <c r="FJ216" s="96"/>
      <c r="FK216" s="60"/>
      <c r="FL216" s="67"/>
      <c r="FM216" s="312"/>
      <c r="FN216" s="304"/>
      <c r="FO216" s="304"/>
      <c r="FP216" s="304"/>
      <c r="FQ216" s="304"/>
      <c r="FR216" s="305"/>
      <c r="FS216" s="282"/>
    </row>
    <row r="217" spans="1:175" s="28" customFormat="1" collapsed="1" x14ac:dyDescent="0.2">
      <c r="A217" s="50" t="s">
        <v>48</v>
      </c>
      <c r="B217" s="50" t="s">
        <v>329</v>
      </c>
      <c r="C217" s="51">
        <f>SUM(C218:C223)</f>
        <v>0</v>
      </c>
      <c r="D217" s="95"/>
      <c r="E217" s="51">
        <f>SUM(E218:E223)</f>
        <v>0</v>
      </c>
      <c r="F217" s="95"/>
      <c r="G217" s="51">
        <f>SUM(G218:G223)</f>
        <v>0</v>
      </c>
      <c r="H217" s="95"/>
      <c r="I217" s="51">
        <f>SUM(I218:I223)</f>
        <v>0</v>
      </c>
      <c r="J217" s="95"/>
      <c r="K217" s="51">
        <f>SUM(K218:K223)</f>
        <v>0</v>
      </c>
      <c r="L217" s="95"/>
      <c r="M217" s="51">
        <f>SUM(M218:M223)</f>
        <v>0</v>
      </c>
      <c r="N217" s="95"/>
      <c r="O217" s="51">
        <f>SUM(O218:O223)</f>
        <v>0</v>
      </c>
      <c r="P217" s="95"/>
      <c r="Q217" s="51">
        <f>SUM(Q218:Q223)</f>
        <v>0</v>
      </c>
      <c r="R217" s="95"/>
      <c r="S217" s="51">
        <f>SUM(S218:S223)</f>
        <v>0</v>
      </c>
      <c r="T217" s="95"/>
      <c r="U217" s="51">
        <f>SUM(U218:U223)</f>
        <v>0</v>
      </c>
      <c r="V217" s="95"/>
      <c r="W217" s="51">
        <f>SUM(W218:W223)</f>
        <v>0</v>
      </c>
      <c r="X217" s="95"/>
      <c r="Y217" s="51">
        <f>SUM(Y218:Y223)</f>
        <v>0</v>
      </c>
      <c r="Z217" s="95"/>
      <c r="AA217" s="51">
        <f>C217+E217+G217+I217+K217+M217+O217+Q217+S217+U217+W217+Y217</f>
        <v>0</v>
      </c>
      <c r="AB217" s="250"/>
      <c r="AC217" s="312"/>
      <c r="AD217" s="304"/>
      <c r="AE217" s="304"/>
      <c r="AF217" s="304"/>
      <c r="AG217" s="304"/>
      <c r="AH217" s="305"/>
      <c r="AI217" s="282"/>
      <c r="AJ217" s="50" t="s">
        <v>48</v>
      </c>
      <c r="AK217" s="50" t="s">
        <v>329</v>
      </c>
      <c r="AL217" s="51">
        <f>SUM(AL218:AL223)</f>
        <v>0</v>
      </c>
      <c r="AM217" s="95"/>
      <c r="AN217" s="51">
        <f>SUM(AN218:AN223)</f>
        <v>0</v>
      </c>
      <c r="AO217" s="95"/>
      <c r="AP217" s="51">
        <f>SUM(AP218:AP223)</f>
        <v>0</v>
      </c>
      <c r="AQ217" s="95"/>
      <c r="AR217" s="51">
        <f>SUM(AR218:AR223)</f>
        <v>0</v>
      </c>
      <c r="AS217" s="95"/>
      <c r="AT217" s="51">
        <f>SUM(AT218:AT223)</f>
        <v>0</v>
      </c>
      <c r="AU217" s="95"/>
      <c r="AV217" s="51">
        <f>SUM(AV218:AV223)</f>
        <v>0</v>
      </c>
      <c r="AW217" s="95"/>
      <c r="AX217" s="51">
        <f>SUM(AX218:AX223)</f>
        <v>0</v>
      </c>
      <c r="AY217" s="95"/>
      <c r="AZ217" s="51">
        <f>SUM(AZ218:AZ223)</f>
        <v>0</v>
      </c>
      <c r="BA217" s="95"/>
      <c r="BB217" s="51">
        <f>SUM(BB218:BB223)</f>
        <v>0</v>
      </c>
      <c r="BC217" s="95"/>
      <c r="BD217" s="51">
        <f>SUM(BD218:BD223)</f>
        <v>0</v>
      </c>
      <c r="BE217" s="95"/>
      <c r="BF217" s="51">
        <f>SUM(BF218:BF223)</f>
        <v>0</v>
      </c>
      <c r="BG217" s="95"/>
      <c r="BH217" s="51">
        <f>SUM(BH218:BH223)</f>
        <v>0</v>
      </c>
      <c r="BI217" s="95"/>
      <c r="BJ217" s="51">
        <f>AL217+AN217+AP217+AR217+AT217+AV217+AX217+AZ217+BB217+BD217+BF217+BH217</f>
        <v>0</v>
      </c>
      <c r="BK217" s="250"/>
      <c r="BL217" s="312"/>
      <c r="BM217" s="304"/>
      <c r="BN217" s="304"/>
      <c r="BO217" s="304"/>
      <c r="BP217" s="304"/>
      <c r="BQ217" s="305"/>
      <c r="BR217" s="282"/>
      <c r="BS217" s="50" t="s">
        <v>48</v>
      </c>
      <c r="BT217" s="50" t="s">
        <v>329</v>
      </c>
      <c r="BU217" s="51">
        <f>SUM(BU218:BU223)</f>
        <v>0</v>
      </c>
      <c r="BV217" s="95"/>
      <c r="BW217" s="51">
        <f>SUM(BW218:BW223)</f>
        <v>0</v>
      </c>
      <c r="BX217" s="95"/>
      <c r="BY217" s="51">
        <f>SUM(BY218:BY223)</f>
        <v>0</v>
      </c>
      <c r="BZ217" s="95"/>
      <c r="CA217" s="51">
        <f>SUM(CA218:CA223)</f>
        <v>0</v>
      </c>
      <c r="CB217" s="95"/>
      <c r="CC217" s="51">
        <f>SUM(CC218:CC223)</f>
        <v>0</v>
      </c>
      <c r="CD217" s="95"/>
      <c r="CE217" s="51">
        <f>SUM(CE218:CE223)</f>
        <v>0</v>
      </c>
      <c r="CF217" s="95"/>
      <c r="CG217" s="51">
        <f>SUM(CG218:CG223)</f>
        <v>0</v>
      </c>
      <c r="CH217" s="95"/>
      <c r="CI217" s="51">
        <f>SUM(CI218:CI223)</f>
        <v>0</v>
      </c>
      <c r="CJ217" s="95"/>
      <c r="CK217" s="51">
        <f>SUM(CK218:CK223)</f>
        <v>0</v>
      </c>
      <c r="CL217" s="95"/>
      <c r="CM217" s="51">
        <f>SUM(CM218:CM223)</f>
        <v>0</v>
      </c>
      <c r="CN217" s="95"/>
      <c r="CO217" s="51">
        <f>SUM(CO218:CO223)</f>
        <v>0</v>
      </c>
      <c r="CP217" s="95"/>
      <c r="CQ217" s="51">
        <f>SUM(CQ218:CQ223)</f>
        <v>0</v>
      </c>
      <c r="CR217" s="95"/>
      <c r="CS217" s="51">
        <f>BU217+BW217+BY217+CA217+CC217+CE217+CG217+CI217+CK217+CM217+CO217+CQ217</f>
        <v>0</v>
      </c>
      <c r="CT217" s="250"/>
      <c r="CU217" s="312"/>
      <c r="CV217" s="304"/>
      <c r="CW217" s="304"/>
      <c r="CX217" s="304"/>
      <c r="CY217" s="304"/>
      <c r="CZ217" s="305"/>
      <c r="DA217" s="282"/>
      <c r="DB217" s="50" t="s">
        <v>48</v>
      </c>
      <c r="DC217" s="50" t="s">
        <v>329</v>
      </c>
      <c r="DD217" s="51">
        <f>SUM(DD218:DD223)</f>
        <v>0</v>
      </c>
      <c r="DE217" s="95"/>
      <c r="DF217" s="51">
        <f>SUM(DF218:DF223)</f>
        <v>0</v>
      </c>
      <c r="DG217" s="95"/>
      <c r="DH217" s="51">
        <f>SUM(DH218:DH223)</f>
        <v>0</v>
      </c>
      <c r="DI217" s="95"/>
      <c r="DJ217" s="51">
        <f>SUM(DJ218:DJ223)</f>
        <v>0</v>
      </c>
      <c r="DK217" s="95"/>
      <c r="DL217" s="51">
        <f>SUM(DL218:DL223)</f>
        <v>0</v>
      </c>
      <c r="DM217" s="95"/>
      <c r="DN217" s="51">
        <f>SUM(DN218:DN223)</f>
        <v>0</v>
      </c>
      <c r="DO217" s="95"/>
      <c r="DP217" s="51">
        <f>SUM(DP218:DP223)</f>
        <v>0</v>
      </c>
      <c r="DQ217" s="95"/>
      <c r="DR217" s="51">
        <f>SUM(DR218:DR223)</f>
        <v>0</v>
      </c>
      <c r="DS217" s="95"/>
      <c r="DT217" s="51">
        <f>SUM(DT218:DT223)</f>
        <v>0</v>
      </c>
      <c r="DU217" s="95"/>
      <c r="DV217" s="51">
        <f>SUM(DV218:DV223)</f>
        <v>0</v>
      </c>
      <c r="DW217" s="95"/>
      <c r="DX217" s="51">
        <f>SUM(DX218:DX223)</f>
        <v>0</v>
      </c>
      <c r="DY217" s="95"/>
      <c r="DZ217" s="51">
        <f>SUM(DZ218:DZ223)</f>
        <v>0</v>
      </c>
      <c r="EA217" s="95"/>
      <c r="EB217" s="51">
        <f>DD217+DF217+DH217+DJ217+DL217+DN217+DP217+DR217+DT217+DV217+DX217+DZ217</f>
        <v>0</v>
      </c>
      <c r="EC217" s="250"/>
      <c r="ED217" s="312"/>
      <c r="EE217" s="304"/>
      <c r="EF217" s="304"/>
      <c r="EG217" s="304"/>
      <c r="EH217" s="304"/>
      <c r="EI217" s="305"/>
      <c r="EJ217" s="282"/>
      <c r="EK217" s="50" t="s">
        <v>48</v>
      </c>
      <c r="EL217" s="50" t="s">
        <v>329</v>
      </c>
      <c r="EM217" s="51">
        <f>SUM(EM218:EM223)</f>
        <v>0</v>
      </c>
      <c r="EN217" s="95"/>
      <c r="EO217" s="51">
        <f>SUM(EO218:EO223)</f>
        <v>0</v>
      </c>
      <c r="EP217" s="95"/>
      <c r="EQ217" s="51">
        <f>SUM(EQ218:EQ223)</f>
        <v>0</v>
      </c>
      <c r="ER217" s="95"/>
      <c r="ES217" s="51">
        <f>SUM(ES218:ES223)</f>
        <v>0</v>
      </c>
      <c r="ET217" s="95"/>
      <c r="EU217" s="51">
        <f>SUM(EU218:EU223)</f>
        <v>0</v>
      </c>
      <c r="EV217" s="95"/>
      <c r="EW217" s="51">
        <f>SUM(EW218:EW223)</f>
        <v>0</v>
      </c>
      <c r="EX217" s="95"/>
      <c r="EY217" s="51">
        <f>SUM(EY218:EY223)</f>
        <v>0</v>
      </c>
      <c r="EZ217" s="95"/>
      <c r="FA217" s="51">
        <f>SUM(FA218:FA223)</f>
        <v>0</v>
      </c>
      <c r="FB217" s="95"/>
      <c r="FC217" s="51">
        <f>SUM(FC218:FC223)</f>
        <v>0</v>
      </c>
      <c r="FD217" s="95"/>
      <c r="FE217" s="51">
        <f>SUM(FE218:FE223)</f>
        <v>0</v>
      </c>
      <c r="FF217" s="95"/>
      <c r="FG217" s="51">
        <f>SUM(FG218:FG223)</f>
        <v>0</v>
      </c>
      <c r="FH217" s="95"/>
      <c r="FI217" s="51">
        <f>SUM(FI218:FI223)</f>
        <v>0</v>
      </c>
      <c r="FJ217" s="95"/>
      <c r="FK217" s="51">
        <f>EM217+EO217+EQ217+ES217+EU217+EW217+EY217+FA217+FC217+FE217+FG217+FI217</f>
        <v>0</v>
      </c>
      <c r="FL217" s="250"/>
      <c r="FM217" s="312"/>
      <c r="FN217" s="304"/>
      <c r="FO217" s="304"/>
      <c r="FP217" s="304"/>
      <c r="FQ217" s="304"/>
      <c r="FR217" s="305"/>
      <c r="FS217" s="282"/>
    </row>
    <row r="218" spans="1:175" hidden="1" outlineLevel="1" x14ac:dyDescent="0.2">
      <c r="A218" s="412" t="s">
        <v>45</v>
      </c>
      <c r="B218" s="412" t="s">
        <v>420</v>
      </c>
      <c r="C218" s="413">
        <f>-C121</f>
        <v>0</v>
      </c>
      <c r="D218" s="414"/>
      <c r="E218" s="413">
        <f>C121-E121</f>
        <v>0</v>
      </c>
      <c r="F218" s="414"/>
      <c r="G218" s="413">
        <f t="shared" ref="G218" si="2568">E121-G121</f>
        <v>0</v>
      </c>
      <c r="H218" s="414"/>
      <c r="I218" s="413">
        <f t="shared" ref="I218" si="2569">G121-I121</f>
        <v>0</v>
      </c>
      <c r="J218" s="414"/>
      <c r="K218" s="413">
        <f t="shared" ref="K218" si="2570">I121-K121</f>
        <v>0</v>
      </c>
      <c r="L218" s="414"/>
      <c r="M218" s="413">
        <f t="shared" ref="M218" si="2571">K121-M121</f>
        <v>0</v>
      </c>
      <c r="N218" s="414"/>
      <c r="O218" s="413">
        <f t="shared" ref="O218" si="2572">M121-O121</f>
        <v>0</v>
      </c>
      <c r="P218" s="414"/>
      <c r="Q218" s="413">
        <f t="shared" ref="Q218" si="2573">O121-Q121</f>
        <v>0</v>
      </c>
      <c r="R218" s="414"/>
      <c r="S218" s="413">
        <f t="shared" ref="S218" si="2574">Q121-S121</f>
        <v>0</v>
      </c>
      <c r="T218" s="414"/>
      <c r="U218" s="413">
        <f t="shared" ref="U218" si="2575">S121-U121</f>
        <v>0</v>
      </c>
      <c r="V218" s="414"/>
      <c r="W218" s="413">
        <f t="shared" ref="W218" si="2576">U121-W121</f>
        <v>0</v>
      </c>
      <c r="X218" s="414"/>
      <c r="Y218" s="413">
        <f t="shared" ref="Y218" si="2577">W121-Y121</f>
        <v>0</v>
      </c>
      <c r="Z218" s="414"/>
      <c r="AA218" s="415">
        <f t="shared" ref="AA218:AA222" si="2578">C218+E218+G218+I218+K218+M218+O218+Q218+S218+U218+W218+Y218</f>
        <v>0</v>
      </c>
      <c r="AB218" s="414"/>
      <c r="AC218" s="253"/>
      <c r="AD218" s="13"/>
      <c r="AE218" s="14"/>
      <c r="AF218" s="9"/>
      <c r="AG218" s="14"/>
      <c r="AH218" s="22"/>
      <c r="AI218" s="282"/>
      <c r="AJ218" s="412" t="s">
        <v>45</v>
      </c>
      <c r="AK218" s="413" t="s">
        <v>420</v>
      </c>
      <c r="AL218" s="414">
        <f>AA121-AL121</f>
        <v>0</v>
      </c>
      <c r="AM218" s="413"/>
      <c r="AN218" s="414">
        <f>AL121-AN121</f>
        <v>0</v>
      </c>
      <c r="AO218" s="413"/>
      <c r="AP218" s="414">
        <f t="shared" ref="AP218" si="2579">AN121-AP121</f>
        <v>0</v>
      </c>
      <c r="AQ218" s="413"/>
      <c r="AR218" s="414">
        <f t="shared" ref="AR218" si="2580">AP121-AR121</f>
        <v>0</v>
      </c>
      <c r="AS218" s="413"/>
      <c r="AT218" s="414">
        <f t="shared" ref="AT218" si="2581">AR121-AT121</f>
        <v>0</v>
      </c>
      <c r="AU218" s="413"/>
      <c r="AV218" s="414">
        <f t="shared" ref="AV218" si="2582">AT121-AV121</f>
        <v>0</v>
      </c>
      <c r="AW218" s="413"/>
      <c r="AX218" s="414">
        <f t="shared" ref="AX218" si="2583">AV121-AX121</f>
        <v>0</v>
      </c>
      <c r="AY218" s="413"/>
      <c r="AZ218" s="414">
        <f t="shared" ref="AZ218" si="2584">AX121-AZ121</f>
        <v>0</v>
      </c>
      <c r="BA218" s="413"/>
      <c r="BB218" s="414">
        <f t="shared" ref="BB218" si="2585">AZ121-BB121</f>
        <v>0</v>
      </c>
      <c r="BC218" s="413"/>
      <c r="BD218" s="414">
        <f t="shared" ref="BD218" si="2586">BB121-BD121</f>
        <v>0</v>
      </c>
      <c r="BE218" s="413"/>
      <c r="BF218" s="414">
        <f t="shared" ref="BF218" si="2587">BD121-BF121</f>
        <v>0</v>
      </c>
      <c r="BG218" s="413"/>
      <c r="BH218" s="414">
        <f t="shared" ref="BH218" si="2588">BF121-BH121</f>
        <v>0</v>
      </c>
      <c r="BI218" s="415"/>
      <c r="BJ218" s="414">
        <f t="shared" ref="BJ218:BJ219" si="2589">AL218+AN218+AP218+AR218+AT218+AV218+AX218+AZ218+BB218+BD218+BF218+BH218</f>
        <v>0</v>
      </c>
      <c r="BK218" s="61"/>
      <c r="BL218" s="253"/>
      <c r="BM218" s="13"/>
      <c r="BN218" s="14"/>
      <c r="BO218" s="9"/>
      <c r="BP218" s="14"/>
      <c r="BQ218" s="22"/>
      <c r="BR218" s="282"/>
      <c r="BS218" s="412" t="s">
        <v>45</v>
      </c>
      <c r="BT218" s="413" t="s">
        <v>420</v>
      </c>
      <c r="BU218" s="414">
        <f>BJ121-BU121</f>
        <v>0</v>
      </c>
      <c r="BV218" s="413"/>
      <c r="BW218" s="414">
        <f>BU121-BW121</f>
        <v>0</v>
      </c>
      <c r="BX218" s="413"/>
      <c r="BY218" s="414">
        <f t="shared" ref="BY218" si="2590">BW121-BY121</f>
        <v>0</v>
      </c>
      <c r="BZ218" s="413"/>
      <c r="CA218" s="414">
        <f t="shared" ref="CA218" si="2591">BY121-CA121</f>
        <v>0</v>
      </c>
      <c r="CB218" s="413"/>
      <c r="CC218" s="414">
        <f t="shared" ref="CC218" si="2592">CA121-CC121</f>
        <v>0</v>
      </c>
      <c r="CD218" s="413"/>
      <c r="CE218" s="414">
        <f t="shared" ref="CE218" si="2593">CC121-CE121</f>
        <v>0</v>
      </c>
      <c r="CF218" s="413"/>
      <c r="CG218" s="414">
        <f t="shared" ref="CG218" si="2594">CE121-CG121</f>
        <v>0</v>
      </c>
      <c r="CH218" s="413"/>
      <c r="CI218" s="414">
        <f t="shared" ref="CI218" si="2595">CG121-CI121</f>
        <v>0</v>
      </c>
      <c r="CJ218" s="413"/>
      <c r="CK218" s="414">
        <f t="shared" ref="CK218" si="2596">CI121-CK121</f>
        <v>0</v>
      </c>
      <c r="CL218" s="413"/>
      <c r="CM218" s="414">
        <f t="shared" ref="CM218" si="2597">CK121-CM121</f>
        <v>0</v>
      </c>
      <c r="CN218" s="413"/>
      <c r="CO218" s="414">
        <f t="shared" ref="CO218" si="2598">CM121-CO121</f>
        <v>0</v>
      </c>
      <c r="CP218" s="413"/>
      <c r="CQ218" s="414">
        <f t="shared" ref="CQ218" si="2599">CO121-CQ121</f>
        <v>0</v>
      </c>
      <c r="CR218" s="415"/>
      <c r="CS218" s="414">
        <f t="shared" ref="CS218:CS220" si="2600">BU218+BW218+BY218+CA218+CC218+CE218+CG218+CI218+CK218+CM218+CO218+CQ218</f>
        <v>0</v>
      </c>
      <c r="CT218" s="61"/>
      <c r="CU218" s="253"/>
      <c r="CV218" s="13"/>
      <c r="CW218" s="14"/>
      <c r="CX218" s="9"/>
      <c r="CY218" s="14"/>
      <c r="CZ218" s="22"/>
      <c r="DA218" s="282"/>
      <c r="DB218" s="412" t="s">
        <v>45</v>
      </c>
      <c r="DC218" s="413" t="s">
        <v>420</v>
      </c>
      <c r="DD218" s="414">
        <f>CS121-DD121</f>
        <v>0</v>
      </c>
      <c r="DE218" s="413"/>
      <c r="DF218" s="414">
        <f>DD121-DF121</f>
        <v>0</v>
      </c>
      <c r="DG218" s="413"/>
      <c r="DH218" s="414">
        <f t="shared" ref="DH218" si="2601">DF121-DH121</f>
        <v>0</v>
      </c>
      <c r="DI218" s="413"/>
      <c r="DJ218" s="414">
        <f t="shared" ref="DJ218" si="2602">DH121-DJ121</f>
        <v>0</v>
      </c>
      <c r="DK218" s="413"/>
      <c r="DL218" s="414">
        <f t="shared" ref="DL218" si="2603">DJ121-DL121</f>
        <v>0</v>
      </c>
      <c r="DM218" s="413"/>
      <c r="DN218" s="414">
        <f t="shared" ref="DN218" si="2604">DL121-DN121</f>
        <v>0</v>
      </c>
      <c r="DO218" s="413"/>
      <c r="DP218" s="414">
        <f t="shared" ref="DP218" si="2605">DN121-DP121</f>
        <v>0</v>
      </c>
      <c r="DQ218" s="413"/>
      <c r="DR218" s="414">
        <f t="shared" ref="DR218" si="2606">DP121-DR121</f>
        <v>0</v>
      </c>
      <c r="DS218" s="413"/>
      <c r="DT218" s="414">
        <f t="shared" ref="DT218" si="2607">DR121-DT121</f>
        <v>0</v>
      </c>
      <c r="DU218" s="413"/>
      <c r="DV218" s="414">
        <f t="shared" ref="DV218" si="2608">DT121-DV121</f>
        <v>0</v>
      </c>
      <c r="DW218" s="413"/>
      <c r="DX218" s="414">
        <f t="shared" ref="DX218" si="2609">DV121-DX121</f>
        <v>0</v>
      </c>
      <c r="DY218" s="413"/>
      <c r="DZ218" s="414">
        <f t="shared" ref="DZ218" si="2610">DX121-DZ121</f>
        <v>0</v>
      </c>
      <c r="EA218" s="415"/>
      <c r="EB218" s="414">
        <f t="shared" ref="EB218:EB219" si="2611">DD218+DF218+DH218+DJ218+DL218+DN218+DP218+DR218+DT218+DV218+DX218+DZ218</f>
        <v>0</v>
      </c>
      <c r="EC218" s="61"/>
      <c r="ED218" s="253"/>
      <c r="EE218" s="13"/>
      <c r="EF218" s="14"/>
      <c r="EG218" s="9"/>
      <c r="EH218" s="14"/>
      <c r="EI218" s="22"/>
      <c r="EJ218" s="282"/>
      <c r="EK218" s="412" t="s">
        <v>45</v>
      </c>
      <c r="EL218" s="413" t="s">
        <v>420</v>
      </c>
      <c r="EM218" s="414">
        <f>EB121-EM121</f>
        <v>0</v>
      </c>
      <c r="EN218" s="413"/>
      <c r="EO218" s="414">
        <f>EM121-EO121</f>
        <v>0</v>
      </c>
      <c r="EP218" s="413"/>
      <c r="EQ218" s="414">
        <f t="shared" ref="EQ218" si="2612">EO121-EQ121</f>
        <v>0</v>
      </c>
      <c r="ER218" s="413"/>
      <c r="ES218" s="414">
        <f t="shared" ref="ES218" si="2613">EQ121-ES121</f>
        <v>0</v>
      </c>
      <c r="ET218" s="413"/>
      <c r="EU218" s="414">
        <f t="shared" ref="EU218" si="2614">ES121-EU121</f>
        <v>0</v>
      </c>
      <c r="EV218" s="413"/>
      <c r="EW218" s="414">
        <f t="shared" ref="EW218" si="2615">EU121-EW121</f>
        <v>0</v>
      </c>
      <c r="EX218" s="413"/>
      <c r="EY218" s="414">
        <f t="shared" ref="EY218" si="2616">EW121-EY121</f>
        <v>0</v>
      </c>
      <c r="EZ218" s="413"/>
      <c r="FA218" s="414">
        <f t="shared" ref="FA218" si="2617">EY121-FA121</f>
        <v>0</v>
      </c>
      <c r="FB218" s="413"/>
      <c r="FC218" s="414">
        <f t="shared" ref="FC218" si="2618">FA121-FC121</f>
        <v>0</v>
      </c>
      <c r="FD218" s="413"/>
      <c r="FE218" s="414">
        <f t="shared" ref="FE218" si="2619">FC121-FE121</f>
        <v>0</v>
      </c>
      <c r="FF218" s="413"/>
      <c r="FG218" s="414">
        <f t="shared" ref="FG218" si="2620">FE121-FG121</f>
        <v>0</v>
      </c>
      <c r="FH218" s="413"/>
      <c r="FI218" s="414">
        <f t="shared" ref="FI218" si="2621">FG121-FI121</f>
        <v>0</v>
      </c>
      <c r="FJ218" s="415"/>
      <c r="FK218" s="414">
        <f t="shared" ref="FK218:FK220" si="2622">EM218+EO218+EQ218+ES218+EU218+EW218+EY218+FA218+FC218+FE218+FG218+FI218</f>
        <v>0</v>
      </c>
      <c r="FL218" s="61"/>
      <c r="FM218" s="253"/>
      <c r="FN218" s="13"/>
      <c r="FO218" s="14"/>
      <c r="FP218" s="9"/>
      <c r="FQ218" s="14"/>
      <c r="FR218" s="22"/>
      <c r="FS218" s="282"/>
    </row>
    <row r="219" spans="1:175" hidden="1" outlineLevel="1" x14ac:dyDescent="0.2">
      <c r="A219" s="412" t="s">
        <v>53</v>
      </c>
      <c r="B219" s="412" t="s">
        <v>421</v>
      </c>
      <c r="C219" s="413">
        <f>-C128</f>
        <v>0</v>
      </c>
      <c r="D219" s="414"/>
      <c r="E219" s="413">
        <f>C128-E128</f>
        <v>0</v>
      </c>
      <c r="F219" s="414"/>
      <c r="G219" s="413">
        <f t="shared" ref="G219" si="2623">E128-G128</f>
        <v>0</v>
      </c>
      <c r="H219" s="414"/>
      <c r="I219" s="413">
        <f t="shared" ref="I219" si="2624">G128-I128</f>
        <v>0</v>
      </c>
      <c r="J219" s="414"/>
      <c r="K219" s="413">
        <f t="shared" ref="K219" si="2625">I128-K128</f>
        <v>0</v>
      </c>
      <c r="L219" s="414"/>
      <c r="M219" s="413">
        <f t="shared" ref="M219" si="2626">K128-M128</f>
        <v>0</v>
      </c>
      <c r="N219" s="414"/>
      <c r="O219" s="413">
        <f t="shared" ref="O219" si="2627">M128-O128</f>
        <v>0</v>
      </c>
      <c r="P219" s="414"/>
      <c r="Q219" s="413">
        <f t="shared" ref="Q219" si="2628">O128-Q128</f>
        <v>0</v>
      </c>
      <c r="R219" s="414"/>
      <c r="S219" s="413">
        <f t="shared" ref="S219" si="2629">Q128-S128</f>
        <v>0</v>
      </c>
      <c r="T219" s="414"/>
      <c r="U219" s="413">
        <f t="shared" ref="U219" si="2630">S128-U128</f>
        <v>0</v>
      </c>
      <c r="V219" s="414"/>
      <c r="W219" s="413">
        <f t="shared" ref="W219" si="2631">U128-W128</f>
        <v>0</v>
      </c>
      <c r="X219" s="414"/>
      <c r="Y219" s="413">
        <f t="shared" ref="Y219" si="2632">W128-Y128</f>
        <v>0</v>
      </c>
      <c r="Z219" s="414"/>
      <c r="AA219" s="415">
        <f t="shared" si="2578"/>
        <v>0</v>
      </c>
      <c r="AB219" s="414"/>
      <c r="AC219" s="253"/>
      <c r="AD219" s="13"/>
      <c r="AE219" s="14"/>
      <c r="AF219" s="9"/>
      <c r="AG219" s="14"/>
      <c r="AH219" s="22"/>
      <c r="AI219" s="282"/>
      <c r="AJ219" s="412" t="s">
        <v>53</v>
      </c>
      <c r="AK219" s="413" t="s">
        <v>421</v>
      </c>
      <c r="AL219" s="414">
        <f>AA128-AL128</f>
        <v>0</v>
      </c>
      <c r="AM219" s="413"/>
      <c r="AN219" s="414">
        <f>AL128-AN128</f>
        <v>0</v>
      </c>
      <c r="AO219" s="413"/>
      <c r="AP219" s="414">
        <f t="shared" ref="AP219" si="2633">AN128-AP128</f>
        <v>0</v>
      </c>
      <c r="AQ219" s="413"/>
      <c r="AR219" s="414">
        <f t="shared" ref="AR219" si="2634">AP128-AR128</f>
        <v>0</v>
      </c>
      <c r="AS219" s="413"/>
      <c r="AT219" s="414">
        <f t="shared" ref="AT219" si="2635">AR128-AT128</f>
        <v>0</v>
      </c>
      <c r="AU219" s="413"/>
      <c r="AV219" s="414">
        <f t="shared" ref="AV219" si="2636">AT128-AV128</f>
        <v>0</v>
      </c>
      <c r="AW219" s="413"/>
      <c r="AX219" s="414">
        <f t="shared" ref="AX219" si="2637">AV128-AX128</f>
        <v>0</v>
      </c>
      <c r="AY219" s="413"/>
      <c r="AZ219" s="414">
        <f t="shared" ref="AZ219" si="2638">AX128-AZ128</f>
        <v>0</v>
      </c>
      <c r="BA219" s="413"/>
      <c r="BB219" s="414">
        <f t="shared" ref="BB219" si="2639">AZ128-BB128</f>
        <v>0</v>
      </c>
      <c r="BC219" s="413"/>
      <c r="BD219" s="414">
        <f t="shared" ref="BD219" si="2640">BB128-BD128</f>
        <v>0</v>
      </c>
      <c r="BE219" s="413"/>
      <c r="BF219" s="414">
        <f t="shared" ref="BF219" si="2641">BD128-BF128</f>
        <v>0</v>
      </c>
      <c r="BG219" s="413"/>
      <c r="BH219" s="414">
        <f t="shared" ref="BH219" si="2642">BF128-BH128</f>
        <v>0</v>
      </c>
      <c r="BI219" s="415"/>
      <c r="BJ219" s="414">
        <f t="shared" si="2589"/>
        <v>0</v>
      </c>
      <c r="BK219" s="61"/>
      <c r="BL219" s="253"/>
      <c r="BM219" s="13"/>
      <c r="BN219" s="14"/>
      <c r="BO219" s="9"/>
      <c r="BP219" s="14"/>
      <c r="BQ219" s="22"/>
      <c r="BR219" s="282"/>
      <c r="BS219" s="412" t="s">
        <v>53</v>
      </c>
      <c r="BT219" s="413" t="s">
        <v>421</v>
      </c>
      <c r="BU219" s="414">
        <f>BJ128-BU128</f>
        <v>0</v>
      </c>
      <c r="BV219" s="413"/>
      <c r="BW219" s="414">
        <f>BU128-BW128</f>
        <v>0</v>
      </c>
      <c r="BX219" s="413"/>
      <c r="BY219" s="414">
        <f t="shared" ref="BY219" si="2643">BW128-BY128</f>
        <v>0</v>
      </c>
      <c r="BZ219" s="413"/>
      <c r="CA219" s="414">
        <f t="shared" ref="CA219" si="2644">BY128-CA128</f>
        <v>0</v>
      </c>
      <c r="CB219" s="413"/>
      <c r="CC219" s="414">
        <f t="shared" ref="CC219" si="2645">CA128-CC128</f>
        <v>0</v>
      </c>
      <c r="CD219" s="413"/>
      <c r="CE219" s="414">
        <f t="shared" ref="CE219" si="2646">CC128-CE128</f>
        <v>0</v>
      </c>
      <c r="CF219" s="413"/>
      <c r="CG219" s="414">
        <f t="shared" ref="CG219" si="2647">CE128-CG128</f>
        <v>0</v>
      </c>
      <c r="CH219" s="413"/>
      <c r="CI219" s="414">
        <f t="shared" ref="CI219" si="2648">CG128-CI128</f>
        <v>0</v>
      </c>
      <c r="CJ219" s="413"/>
      <c r="CK219" s="414">
        <f t="shared" ref="CK219" si="2649">CI128-CK128</f>
        <v>0</v>
      </c>
      <c r="CL219" s="413"/>
      <c r="CM219" s="414">
        <f t="shared" ref="CM219" si="2650">CK128-CM128</f>
        <v>0</v>
      </c>
      <c r="CN219" s="413"/>
      <c r="CO219" s="414">
        <f t="shared" ref="CO219" si="2651">CM128-CO128</f>
        <v>0</v>
      </c>
      <c r="CP219" s="413"/>
      <c r="CQ219" s="414">
        <f t="shared" ref="CQ219" si="2652">CO128-CQ128</f>
        <v>0</v>
      </c>
      <c r="CR219" s="415"/>
      <c r="CS219" s="414">
        <f t="shared" si="2600"/>
        <v>0</v>
      </c>
      <c r="CT219" s="61"/>
      <c r="CU219" s="253"/>
      <c r="CV219" s="13"/>
      <c r="CW219" s="14"/>
      <c r="CX219" s="9"/>
      <c r="CY219" s="14"/>
      <c r="CZ219" s="22"/>
      <c r="DA219" s="282"/>
      <c r="DB219" s="412" t="s">
        <v>53</v>
      </c>
      <c r="DC219" s="413" t="s">
        <v>421</v>
      </c>
      <c r="DD219" s="414">
        <f>CS128-DD128</f>
        <v>0</v>
      </c>
      <c r="DE219" s="413"/>
      <c r="DF219" s="414">
        <f>DD128-DF128</f>
        <v>0</v>
      </c>
      <c r="DG219" s="413"/>
      <c r="DH219" s="414">
        <f t="shared" ref="DH219" si="2653">DF128-DH128</f>
        <v>0</v>
      </c>
      <c r="DI219" s="413"/>
      <c r="DJ219" s="414">
        <f t="shared" ref="DJ219" si="2654">DH128-DJ128</f>
        <v>0</v>
      </c>
      <c r="DK219" s="413"/>
      <c r="DL219" s="414">
        <f t="shared" ref="DL219" si="2655">DJ128-DL128</f>
        <v>0</v>
      </c>
      <c r="DM219" s="413"/>
      <c r="DN219" s="414">
        <f t="shared" ref="DN219" si="2656">DL128-DN128</f>
        <v>0</v>
      </c>
      <c r="DO219" s="413"/>
      <c r="DP219" s="414">
        <f t="shared" ref="DP219" si="2657">DN128-DP128</f>
        <v>0</v>
      </c>
      <c r="DQ219" s="413"/>
      <c r="DR219" s="414">
        <f t="shared" ref="DR219" si="2658">DP128-DR128</f>
        <v>0</v>
      </c>
      <c r="DS219" s="413"/>
      <c r="DT219" s="414">
        <f t="shared" ref="DT219" si="2659">DR128-DT128</f>
        <v>0</v>
      </c>
      <c r="DU219" s="413"/>
      <c r="DV219" s="414">
        <f t="shared" ref="DV219" si="2660">DT128-DV128</f>
        <v>0</v>
      </c>
      <c r="DW219" s="413"/>
      <c r="DX219" s="414">
        <f t="shared" ref="DX219" si="2661">DV128-DX128</f>
        <v>0</v>
      </c>
      <c r="DY219" s="413"/>
      <c r="DZ219" s="414">
        <f t="shared" ref="DZ219" si="2662">DX128-DZ128</f>
        <v>0</v>
      </c>
      <c r="EA219" s="415"/>
      <c r="EB219" s="414">
        <f t="shared" si="2611"/>
        <v>0</v>
      </c>
      <c r="EC219" s="61"/>
      <c r="ED219" s="253"/>
      <c r="EE219" s="13"/>
      <c r="EF219" s="14"/>
      <c r="EG219" s="9"/>
      <c r="EH219" s="14"/>
      <c r="EI219" s="22"/>
      <c r="EJ219" s="282"/>
      <c r="EK219" s="412" t="s">
        <v>53</v>
      </c>
      <c r="EL219" s="413" t="s">
        <v>421</v>
      </c>
      <c r="EM219" s="414">
        <f>EB128-EM128</f>
        <v>0</v>
      </c>
      <c r="EN219" s="413"/>
      <c r="EO219" s="414">
        <f>EM128-EO128</f>
        <v>0</v>
      </c>
      <c r="EP219" s="413"/>
      <c r="EQ219" s="414">
        <f t="shared" ref="EQ219" si="2663">EO128-EQ128</f>
        <v>0</v>
      </c>
      <c r="ER219" s="413"/>
      <c r="ES219" s="414">
        <f t="shared" ref="ES219" si="2664">EQ128-ES128</f>
        <v>0</v>
      </c>
      <c r="ET219" s="413"/>
      <c r="EU219" s="414">
        <f t="shared" ref="EU219" si="2665">ES128-EU128</f>
        <v>0</v>
      </c>
      <c r="EV219" s="413"/>
      <c r="EW219" s="414">
        <f t="shared" ref="EW219" si="2666">EU128-EW128</f>
        <v>0</v>
      </c>
      <c r="EX219" s="413"/>
      <c r="EY219" s="414">
        <f t="shared" ref="EY219" si="2667">EW128-EY128</f>
        <v>0</v>
      </c>
      <c r="EZ219" s="413"/>
      <c r="FA219" s="414">
        <f t="shared" ref="FA219" si="2668">EY128-FA128</f>
        <v>0</v>
      </c>
      <c r="FB219" s="413"/>
      <c r="FC219" s="414">
        <f t="shared" ref="FC219" si="2669">FA128-FC128</f>
        <v>0</v>
      </c>
      <c r="FD219" s="413"/>
      <c r="FE219" s="414">
        <f t="shared" ref="FE219" si="2670">FC128-FE128</f>
        <v>0</v>
      </c>
      <c r="FF219" s="413"/>
      <c r="FG219" s="414">
        <f t="shared" ref="FG219" si="2671">FE128-FG128</f>
        <v>0</v>
      </c>
      <c r="FH219" s="413"/>
      <c r="FI219" s="414">
        <f t="shared" ref="FI219" si="2672">FG128-FI128</f>
        <v>0</v>
      </c>
      <c r="FJ219" s="415"/>
      <c r="FK219" s="414">
        <f t="shared" si="2622"/>
        <v>0</v>
      </c>
      <c r="FL219" s="61"/>
      <c r="FM219" s="253"/>
      <c r="FN219" s="13"/>
      <c r="FO219" s="14"/>
      <c r="FP219" s="9"/>
      <c r="FQ219" s="14"/>
      <c r="FR219" s="22"/>
      <c r="FS219" s="282"/>
    </row>
    <row r="220" spans="1:175" hidden="1" outlineLevel="1" x14ac:dyDescent="0.2">
      <c r="A220" s="412" t="s">
        <v>55</v>
      </c>
      <c r="B220" s="412" t="s">
        <v>422</v>
      </c>
      <c r="C220" s="413">
        <f>C142</f>
        <v>0</v>
      </c>
      <c r="D220" s="414"/>
      <c r="E220" s="413">
        <f>E142-C142</f>
        <v>0</v>
      </c>
      <c r="F220" s="414"/>
      <c r="G220" s="413">
        <f>G142-E142</f>
        <v>0</v>
      </c>
      <c r="H220" s="414"/>
      <c r="I220" s="413">
        <f>I142-G142</f>
        <v>0</v>
      </c>
      <c r="J220" s="414"/>
      <c r="K220" s="413">
        <f>K142-I142</f>
        <v>0</v>
      </c>
      <c r="L220" s="414"/>
      <c r="M220" s="413">
        <f>M142-K142</f>
        <v>0</v>
      </c>
      <c r="N220" s="414"/>
      <c r="O220" s="413">
        <f>O142-M142</f>
        <v>0</v>
      </c>
      <c r="P220" s="414"/>
      <c r="Q220" s="413">
        <f>Q142-O142</f>
        <v>0</v>
      </c>
      <c r="R220" s="414"/>
      <c r="S220" s="413">
        <f>S142-Q142</f>
        <v>0</v>
      </c>
      <c r="T220" s="414"/>
      <c r="U220" s="413">
        <f>U142-S142</f>
        <v>0</v>
      </c>
      <c r="V220" s="414"/>
      <c r="W220" s="413">
        <f>W142-U142</f>
        <v>0</v>
      </c>
      <c r="X220" s="414"/>
      <c r="Y220" s="413">
        <f>Y142-W142</f>
        <v>0</v>
      </c>
      <c r="Z220" s="414"/>
      <c r="AA220" s="415">
        <f t="shared" si="2578"/>
        <v>0</v>
      </c>
      <c r="AB220" s="414"/>
      <c r="AC220" s="253"/>
      <c r="AD220" s="13"/>
      <c r="AE220" s="14"/>
      <c r="AF220" s="9"/>
      <c r="AG220" s="14"/>
      <c r="AH220" s="22"/>
      <c r="AI220" s="282"/>
      <c r="AJ220" s="412" t="s">
        <v>55</v>
      </c>
      <c r="AK220" s="413" t="s">
        <v>422</v>
      </c>
      <c r="AL220" s="414">
        <f>AL142-AA142</f>
        <v>0</v>
      </c>
      <c r="AM220" s="413"/>
      <c r="AN220" s="414">
        <f>AN142-AL142</f>
        <v>0</v>
      </c>
      <c r="AO220" s="413"/>
      <c r="AP220" s="414">
        <f>AP142-AN142</f>
        <v>0</v>
      </c>
      <c r="AQ220" s="413"/>
      <c r="AR220" s="414">
        <f>AR142-AP142</f>
        <v>0</v>
      </c>
      <c r="AS220" s="413"/>
      <c r="AT220" s="414">
        <f>AT142-AR142</f>
        <v>0</v>
      </c>
      <c r="AU220" s="413"/>
      <c r="AV220" s="414">
        <f>AV142-AT142</f>
        <v>0</v>
      </c>
      <c r="AW220" s="413"/>
      <c r="AX220" s="414">
        <f>AX142-AV142</f>
        <v>0</v>
      </c>
      <c r="AY220" s="413"/>
      <c r="AZ220" s="414">
        <f>AZ142-AX142</f>
        <v>0</v>
      </c>
      <c r="BA220" s="413"/>
      <c r="BB220" s="414">
        <f>BB142-AZ142</f>
        <v>0</v>
      </c>
      <c r="BC220" s="413"/>
      <c r="BD220" s="414">
        <f>BD142-BB142</f>
        <v>0</v>
      </c>
      <c r="BE220" s="413"/>
      <c r="BF220" s="414">
        <f>BF142-BD142</f>
        <v>0</v>
      </c>
      <c r="BG220" s="413"/>
      <c r="BH220" s="414">
        <f>BH142-BF142</f>
        <v>0</v>
      </c>
      <c r="BI220" s="415"/>
      <c r="BJ220" s="414">
        <f t="shared" ref="BJ220:BJ222" si="2673">AL220+AN220+AP220+AR220+AT220+AV220+AX220+AZ220+BB220+BD220+BF220+BH220</f>
        <v>0</v>
      </c>
      <c r="BK220" s="61"/>
      <c r="BL220" s="253"/>
      <c r="BM220" s="13"/>
      <c r="BN220" s="14"/>
      <c r="BO220" s="9"/>
      <c r="BP220" s="14"/>
      <c r="BQ220" s="22"/>
      <c r="BR220" s="282"/>
      <c r="BS220" s="412" t="s">
        <v>55</v>
      </c>
      <c r="BT220" s="413" t="s">
        <v>422</v>
      </c>
      <c r="BU220" s="414">
        <f>BU142-BJ142</f>
        <v>0</v>
      </c>
      <c r="BV220" s="413"/>
      <c r="BW220" s="414">
        <f>BW142-BU142</f>
        <v>0</v>
      </c>
      <c r="BX220" s="413"/>
      <c r="BY220" s="414">
        <f>BY142-BW142</f>
        <v>0</v>
      </c>
      <c r="BZ220" s="413"/>
      <c r="CA220" s="414">
        <f>CA142-BY142</f>
        <v>0</v>
      </c>
      <c r="CB220" s="413"/>
      <c r="CC220" s="414">
        <f>CC142-CA142</f>
        <v>0</v>
      </c>
      <c r="CD220" s="413"/>
      <c r="CE220" s="414">
        <f>CE142-CC142</f>
        <v>0</v>
      </c>
      <c r="CF220" s="413"/>
      <c r="CG220" s="414">
        <f>CG142-CE142</f>
        <v>0</v>
      </c>
      <c r="CH220" s="413"/>
      <c r="CI220" s="414">
        <f>CI142-CG142</f>
        <v>0</v>
      </c>
      <c r="CJ220" s="413"/>
      <c r="CK220" s="414">
        <f>CK142-CI142</f>
        <v>0</v>
      </c>
      <c r="CL220" s="413"/>
      <c r="CM220" s="414">
        <f>CM142-CK142</f>
        <v>0</v>
      </c>
      <c r="CN220" s="413"/>
      <c r="CO220" s="414">
        <f>CO142-CM142</f>
        <v>0</v>
      </c>
      <c r="CP220" s="413"/>
      <c r="CQ220" s="414">
        <f>CQ142-CO142</f>
        <v>0</v>
      </c>
      <c r="CR220" s="415"/>
      <c r="CS220" s="414">
        <f t="shared" si="2600"/>
        <v>0</v>
      </c>
      <c r="CT220" s="61"/>
      <c r="CU220" s="253"/>
      <c r="CV220" s="13"/>
      <c r="CW220" s="14"/>
      <c r="CX220" s="9"/>
      <c r="CY220" s="14"/>
      <c r="CZ220" s="22"/>
      <c r="DA220" s="282"/>
      <c r="DB220" s="412" t="s">
        <v>55</v>
      </c>
      <c r="DC220" s="413" t="s">
        <v>422</v>
      </c>
      <c r="DD220" s="414">
        <f>DD142-CS142</f>
        <v>0</v>
      </c>
      <c r="DE220" s="413"/>
      <c r="DF220" s="414">
        <f>DF142-DD142</f>
        <v>0</v>
      </c>
      <c r="DG220" s="413"/>
      <c r="DH220" s="414">
        <f>DH142-DF142</f>
        <v>0</v>
      </c>
      <c r="DI220" s="413"/>
      <c r="DJ220" s="414">
        <f>DJ142-DH142</f>
        <v>0</v>
      </c>
      <c r="DK220" s="413"/>
      <c r="DL220" s="414">
        <f>DL142-DJ142</f>
        <v>0</v>
      </c>
      <c r="DM220" s="413"/>
      <c r="DN220" s="414">
        <f>DN142-DL142</f>
        <v>0</v>
      </c>
      <c r="DO220" s="413"/>
      <c r="DP220" s="414">
        <f>DP142-DN142</f>
        <v>0</v>
      </c>
      <c r="DQ220" s="413"/>
      <c r="DR220" s="414">
        <f>DR142-DP142</f>
        <v>0</v>
      </c>
      <c r="DS220" s="413"/>
      <c r="DT220" s="414">
        <f>DT142-DR142</f>
        <v>0</v>
      </c>
      <c r="DU220" s="413"/>
      <c r="DV220" s="414">
        <f>DV142-DT142</f>
        <v>0</v>
      </c>
      <c r="DW220" s="413"/>
      <c r="DX220" s="414">
        <f>DX142-DV142</f>
        <v>0</v>
      </c>
      <c r="DY220" s="413"/>
      <c r="DZ220" s="414">
        <f>DZ142-DX142</f>
        <v>0</v>
      </c>
      <c r="EA220" s="415"/>
      <c r="EB220" s="414">
        <f t="shared" ref="EB220:EB222" si="2674">DD220+DF220+DH220+DJ220+DL220+DN220+DP220+DR220+DT220+DV220+DX220+DZ220</f>
        <v>0</v>
      </c>
      <c r="EC220" s="61"/>
      <c r="ED220" s="253"/>
      <c r="EE220" s="13"/>
      <c r="EF220" s="14"/>
      <c r="EG220" s="9"/>
      <c r="EH220" s="14"/>
      <c r="EI220" s="22"/>
      <c r="EJ220" s="282"/>
      <c r="EK220" s="412" t="s">
        <v>55</v>
      </c>
      <c r="EL220" s="413" t="s">
        <v>422</v>
      </c>
      <c r="EM220" s="414">
        <f>EM142-EB142</f>
        <v>0</v>
      </c>
      <c r="EN220" s="413"/>
      <c r="EO220" s="414">
        <f>EO142-EM142</f>
        <v>0</v>
      </c>
      <c r="EP220" s="413"/>
      <c r="EQ220" s="414">
        <f>EQ142-EO142</f>
        <v>0</v>
      </c>
      <c r="ER220" s="413"/>
      <c r="ES220" s="414">
        <f>ES142-EQ142</f>
        <v>0</v>
      </c>
      <c r="ET220" s="413"/>
      <c r="EU220" s="414">
        <f>EU142-ES142</f>
        <v>0</v>
      </c>
      <c r="EV220" s="413"/>
      <c r="EW220" s="414">
        <f>EW142-EU142</f>
        <v>0</v>
      </c>
      <c r="EX220" s="413"/>
      <c r="EY220" s="414">
        <f>EY142-EW142</f>
        <v>0</v>
      </c>
      <c r="EZ220" s="413"/>
      <c r="FA220" s="414">
        <f>FA142-EY142</f>
        <v>0</v>
      </c>
      <c r="FB220" s="413"/>
      <c r="FC220" s="414">
        <f>FC142-FA142</f>
        <v>0</v>
      </c>
      <c r="FD220" s="413"/>
      <c r="FE220" s="414">
        <f>FE142-FC142</f>
        <v>0</v>
      </c>
      <c r="FF220" s="413"/>
      <c r="FG220" s="414">
        <f>FG142-FE142</f>
        <v>0</v>
      </c>
      <c r="FH220" s="413"/>
      <c r="FI220" s="414">
        <f>FI142-FG142</f>
        <v>0</v>
      </c>
      <c r="FJ220" s="415"/>
      <c r="FK220" s="414">
        <f t="shared" si="2622"/>
        <v>0</v>
      </c>
      <c r="FL220" s="61"/>
      <c r="FM220" s="253"/>
      <c r="FN220" s="13"/>
      <c r="FO220" s="14"/>
      <c r="FP220" s="9"/>
      <c r="FQ220" s="14"/>
      <c r="FR220" s="22"/>
      <c r="FS220" s="282"/>
    </row>
    <row r="221" spans="1:175" hidden="1" outlineLevel="1" x14ac:dyDescent="0.2">
      <c r="A221" s="412" t="s">
        <v>46</v>
      </c>
      <c r="B221" s="412" t="s">
        <v>423</v>
      </c>
      <c r="C221" s="413">
        <f>C182</f>
        <v>0</v>
      </c>
      <c r="D221" s="414"/>
      <c r="E221" s="413">
        <f>E182-C182</f>
        <v>0</v>
      </c>
      <c r="F221" s="414"/>
      <c r="G221" s="413">
        <f>G182-E182</f>
        <v>0</v>
      </c>
      <c r="H221" s="414"/>
      <c r="I221" s="413">
        <f>I182-G182</f>
        <v>0</v>
      </c>
      <c r="J221" s="414"/>
      <c r="K221" s="413">
        <f>K182-I182</f>
        <v>0</v>
      </c>
      <c r="L221" s="414"/>
      <c r="M221" s="413">
        <f>M182-K182</f>
        <v>0</v>
      </c>
      <c r="N221" s="414"/>
      <c r="O221" s="413">
        <f>O182-M182</f>
        <v>0</v>
      </c>
      <c r="P221" s="414"/>
      <c r="Q221" s="413">
        <f>Q182-O182</f>
        <v>0</v>
      </c>
      <c r="R221" s="414"/>
      <c r="S221" s="413">
        <f>S182-Q182</f>
        <v>0</v>
      </c>
      <c r="T221" s="414"/>
      <c r="U221" s="413">
        <f>U182-S182</f>
        <v>0</v>
      </c>
      <c r="V221" s="414"/>
      <c r="W221" s="413">
        <f>W182-U182</f>
        <v>0</v>
      </c>
      <c r="X221" s="414"/>
      <c r="Y221" s="413">
        <f>Y182-W182</f>
        <v>0</v>
      </c>
      <c r="Z221" s="414"/>
      <c r="AA221" s="415">
        <f t="shared" si="2578"/>
        <v>0</v>
      </c>
      <c r="AB221" s="414"/>
      <c r="AC221" s="253"/>
      <c r="AD221" s="13"/>
      <c r="AE221" s="14"/>
      <c r="AF221" s="9"/>
      <c r="AG221" s="14"/>
      <c r="AH221" s="22"/>
      <c r="AI221" s="282"/>
      <c r="AJ221" s="412" t="s">
        <v>46</v>
      </c>
      <c r="AK221" s="413" t="s">
        <v>423</v>
      </c>
      <c r="AL221" s="414">
        <f>AL182-AA182</f>
        <v>0</v>
      </c>
      <c r="AM221" s="413"/>
      <c r="AN221" s="414">
        <f>AN182-AL182</f>
        <v>0</v>
      </c>
      <c r="AO221" s="413"/>
      <c r="AP221" s="414">
        <f>AP182-AN182</f>
        <v>0</v>
      </c>
      <c r="AQ221" s="413"/>
      <c r="AR221" s="414">
        <f>AR182-AP182</f>
        <v>0</v>
      </c>
      <c r="AS221" s="413"/>
      <c r="AT221" s="414">
        <f>AT182-AR182</f>
        <v>0</v>
      </c>
      <c r="AU221" s="413"/>
      <c r="AV221" s="414">
        <f>AV182-AT182</f>
        <v>0</v>
      </c>
      <c r="AW221" s="413"/>
      <c r="AX221" s="414">
        <f>AX182-AV182</f>
        <v>0</v>
      </c>
      <c r="AY221" s="413"/>
      <c r="AZ221" s="414">
        <f>AZ182-AX182</f>
        <v>0</v>
      </c>
      <c r="BA221" s="413"/>
      <c r="BB221" s="414">
        <f>BB182-AZ182</f>
        <v>0</v>
      </c>
      <c r="BC221" s="413"/>
      <c r="BD221" s="414">
        <f>BD182-BB182</f>
        <v>0</v>
      </c>
      <c r="BE221" s="413"/>
      <c r="BF221" s="414">
        <f>BF182-BD182</f>
        <v>0</v>
      </c>
      <c r="BG221" s="413"/>
      <c r="BH221" s="414">
        <f>BH182-BF182</f>
        <v>0</v>
      </c>
      <c r="BI221" s="415"/>
      <c r="BJ221" s="414">
        <f t="shared" si="2673"/>
        <v>0</v>
      </c>
      <c r="BK221" s="61"/>
      <c r="BL221" s="253"/>
      <c r="BM221" s="13"/>
      <c r="BN221" s="14"/>
      <c r="BO221" s="9"/>
      <c r="BP221" s="14"/>
      <c r="BQ221" s="22"/>
      <c r="BR221" s="282"/>
      <c r="BS221" s="412" t="s">
        <v>46</v>
      </c>
      <c r="BT221" s="413" t="s">
        <v>423</v>
      </c>
      <c r="BU221" s="414">
        <f>BU182-BJ182</f>
        <v>0</v>
      </c>
      <c r="BV221" s="413"/>
      <c r="BW221" s="414">
        <f>BW182-BU182</f>
        <v>0</v>
      </c>
      <c r="BX221" s="413"/>
      <c r="BY221" s="414">
        <f>BY182-BW182</f>
        <v>0</v>
      </c>
      <c r="BZ221" s="413"/>
      <c r="CA221" s="414">
        <f>CA182-BY182</f>
        <v>0</v>
      </c>
      <c r="CB221" s="413"/>
      <c r="CC221" s="414">
        <f>CC182-CA182</f>
        <v>0</v>
      </c>
      <c r="CD221" s="413"/>
      <c r="CE221" s="414">
        <f>CE182-CC182</f>
        <v>0</v>
      </c>
      <c r="CF221" s="413"/>
      <c r="CG221" s="414">
        <f>CG182-CE182</f>
        <v>0</v>
      </c>
      <c r="CH221" s="413"/>
      <c r="CI221" s="414">
        <f>CI182-CG182</f>
        <v>0</v>
      </c>
      <c r="CJ221" s="413"/>
      <c r="CK221" s="414">
        <f>CK182-CI182</f>
        <v>0</v>
      </c>
      <c r="CL221" s="413"/>
      <c r="CM221" s="414">
        <f>CM182-CK182</f>
        <v>0</v>
      </c>
      <c r="CN221" s="413"/>
      <c r="CO221" s="414">
        <f>CO182-CM182</f>
        <v>0</v>
      </c>
      <c r="CP221" s="413"/>
      <c r="CQ221" s="414">
        <f>CQ182-CO182</f>
        <v>0</v>
      </c>
      <c r="CR221" s="415"/>
      <c r="CS221" s="414">
        <f t="shared" ref="CS221:CS222" si="2675">BU221+BW221+BY221+CA221+CC221+CE221+CG221+CI221+CK221+CM221+CO221+CQ221</f>
        <v>0</v>
      </c>
      <c r="CT221" s="61"/>
      <c r="CU221" s="253"/>
      <c r="CV221" s="13"/>
      <c r="CW221" s="14"/>
      <c r="CX221" s="9"/>
      <c r="CY221" s="14"/>
      <c r="CZ221" s="22"/>
      <c r="DA221" s="282"/>
      <c r="DB221" s="412" t="s">
        <v>46</v>
      </c>
      <c r="DC221" s="413" t="s">
        <v>423</v>
      </c>
      <c r="DD221" s="414">
        <f>DD182-CS182</f>
        <v>0</v>
      </c>
      <c r="DE221" s="413"/>
      <c r="DF221" s="414">
        <f>DF182-DD182</f>
        <v>0</v>
      </c>
      <c r="DG221" s="413"/>
      <c r="DH221" s="414">
        <f>DH182-DF182</f>
        <v>0</v>
      </c>
      <c r="DI221" s="413"/>
      <c r="DJ221" s="414">
        <f>DJ182-DH182</f>
        <v>0</v>
      </c>
      <c r="DK221" s="413"/>
      <c r="DL221" s="414">
        <f>DL182-DJ182</f>
        <v>0</v>
      </c>
      <c r="DM221" s="413"/>
      <c r="DN221" s="414">
        <f>DN182-DL182</f>
        <v>0</v>
      </c>
      <c r="DO221" s="413"/>
      <c r="DP221" s="414">
        <f>DP182-DN182</f>
        <v>0</v>
      </c>
      <c r="DQ221" s="413"/>
      <c r="DR221" s="414">
        <f>DR182-DP182</f>
        <v>0</v>
      </c>
      <c r="DS221" s="413"/>
      <c r="DT221" s="414">
        <f>DT182-DR182</f>
        <v>0</v>
      </c>
      <c r="DU221" s="413"/>
      <c r="DV221" s="414">
        <f>DV182-DT182</f>
        <v>0</v>
      </c>
      <c r="DW221" s="413"/>
      <c r="DX221" s="414">
        <f>DX182-DV182</f>
        <v>0</v>
      </c>
      <c r="DY221" s="413"/>
      <c r="DZ221" s="414">
        <f>DZ182-DX182</f>
        <v>0</v>
      </c>
      <c r="EA221" s="415"/>
      <c r="EB221" s="414">
        <f t="shared" si="2674"/>
        <v>0</v>
      </c>
      <c r="EC221" s="61"/>
      <c r="ED221" s="253"/>
      <c r="EE221" s="13"/>
      <c r="EF221" s="14"/>
      <c r="EG221" s="9"/>
      <c r="EH221" s="14"/>
      <c r="EI221" s="22"/>
      <c r="EJ221" s="282"/>
      <c r="EK221" s="412" t="s">
        <v>46</v>
      </c>
      <c r="EL221" s="413" t="s">
        <v>423</v>
      </c>
      <c r="EM221" s="414">
        <f>EM182-EB182</f>
        <v>0</v>
      </c>
      <c r="EN221" s="413"/>
      <c r="EO221" s="414">
        <f>EO182-EM182</f>
        <v>0</v>
      </c>
      <c r="EP221" s="413"/>
      <c r="EQ221" s="414">
        <f>EQ182-EO182</f>
        <v>0</v>
      </c>
      <c r="ER221" s="413"/>
      <c r="ES221" s="414">
        <f>ES182-EQ182</f>
        <v>0</v>
      </c>
      <c r="ET221" s="413"/>
      <c r="EU221" s="414">
        <f>EU182-ES182</f>
        <v>0</v>
      </c>
      <c r="EV221" s="413"/>
      <c r="EW221" s="414">
        <f>EW182-EU182</f>
        <v>0</v>
      </c>
      <c r="EX221" s="413"/>
      <c r="EY221" s="414">
        <f>EY182-EW182</f>
        <v>0</v>
      </c>
      <c r="EZ221" s="413"/>
      <c r="FA221" s="414">
        <f>FA182-EY182</f>
        <v>0</v>
      </c>
      <c r="FB221" s="413"/>
      <c r="FC221" s="414">
        <f>FC182-FA182</f>
        <v>0</v>
      </c>
      <c r="FD221" s="413"/>
      <c r="FE221" s="414">
        <f>FE182-FC182</f>
        <v>0</v>
      </c>
      <c r="FF221" s="413"/>
      <c r="FG221" s="414">
        <f>FG182-FE182</f>
        <v>0</v>
      </c>
      <c r="FH221" s="413"/>
      <c r="FI221" s="414">
        <f>FI182-FG182</f>
        <v>0</v>
      </c>
      <c r="FJ221" s="415"/>
      <c r="FK221" s="414">
        <f t="shared" ref="FK221:FK222" si="2676">EM221+EO221+EQ221+ES221+EU221+EW221+EY221+FA221+FC221+FE221+FG221+FI221</f>
        <v>0</v>
      </c>
      <c r="FL221" s="61"/>
      <c r="FM221" s="253"/>
      <c r="FN221" s="13"/>
      <c r="FO221" s="14"/>
      <c r="FP221" s="9"/>
      <c r="FQ221" s="14"/>
      <c r="FR221" s="22"/>
      <c r="FS221" s="282"/>
    </row>
    <row r="222" spans="1:175" hidden="1" outlineLevel="1" x14ac:dyDescent="0.2">
      <c r="A222" s="412" t="s">
        <v>54</v>
      </c>
      <c r="B222" s="412" t="s">
        <v>422</v>
      </c>
      <c r="C222" s="413">
        <f>C196</f>
        <v>0</v>
      </c>
      <c r="D222" s="414"/>
      <c r="E222" s="413">
        <f>E196-C196</f>
        <v>0</v>
      </c>
      <c r="F222" s="414"/>
      <c r="G222" s="413">
        <f>G196-E196</f>
        <v>0</v>
      </c>
      <c r="H222" s="414"/>
      <c r="I222" s="413">
        <f>I196-G196</f>
        <v>0</v>
      </c>
      <c r="J222" s="414"/>
      <c r="K222" s="413">
        <f>K196-I196</f>
        <v>0</v>
      </c>
      <c r="L222" s="414"/>
      <c r="M222" s="413">
        <f>M196-K196</f>
        <v>0</v>
      </c>
      <c r="N222" s="414"/>
      <c r="O222" s="413">
        <f>O196-M196</f>
        <v>0</v>
      </c>
      <c r="P222" s="414"/>
      <c r="Q222" s="413">
        <f>Q196-O196</f>
        <v>0</v>
      </c>
      <c r="R222" s="414"/>
      <c r="S222" s="413">
        <f>S196-Q196</f>
        <v>0</v>
      </c>
      <c r="T222" s="414"/>
      <c r="U222" s="413">
        <f>U196-S196</f>
        <v>0</v>
      </c>
      <c r="V222" s="414"/>
      <c r="W222" s="413">
        <f>W196-U196</f>
        <v>0</v>
      </c>
      <c r="X222" s="414"/>
      <c r="Y222" s="413">
        <f>Y196-W196</f>
        <v>0</v>
      </c>
      <c r="Z222" s="414"/>
      <c r="AA222" s="415">
        <f t="shared" si="2578"/>
        <v>0</v>
      </c>
      <c r="AB222" s="414"/>
      <c r="AC222" s="253"/>
      <c r="AD222" s="13"/>
      <c r="AE222" s="14"/>
      <c r="AF222" s="9"/>
      <c r="AG222" s="14"/>
      <c r="AH222" s="22"/>
      <c r="AI222" s="282"/>
      <c r="AJ222" s="412" t="s">
        <v>54</v>
      </c>
      <c r="AK222" s="413" t="s">
        <v>422</v>
      </c>
      <c r="AL222" s="414">
        <f>AL196-AA196</f>
        <v>0</v>
      </c>
      <c r="AM222" s="413"/>
      <c r="AN222" s="414">
        <f>AN196-AL196</f>
        <v>0</v>
      </c>
      <c r="AO222" s="413"/>
      <c r="AP222" s="414">
        <f>AP196-AN196</f>
        <v>0</v>
      </c>
      <c r="AQ222" s="413"/>
      <c r="AR222" s="414">
        <f>AR196-AP196</f>
        <v>0</v>
      </c>
      <c r="AS222" s="413"/>
      <c r="AT222" s="414">
        <f>AT196-AR196</f>
        <v>0</v>
      </c>
      <c r="AU222" s="413"/>
      <c r="AV222" s="414">
        <f>AV196-AT196</f>
        <v>0</v>
      </c>
      <c r="AW222" s="413"/>
      <c r="AX222" s="414">
        <f>AX196-AV196</f>
        <v>0</v>
      </c>
      <c r="AY222" s="413"/>
      <c r="AZ222" s="414">
        <f>AZ196-AX196</f>
        <v>0</v>
      </c>
      <c r="BA222" s="413"/>
      <c r="BB222" s="414">
        <f>BB196-AZ196</f>
        <v>0</v>
      </c>
      <c r="BC222" s="413"/>
      <c r="BD222" s="414">
        <f>BD196-BB196</f>
        <v>0</v>
      </c>
      <c r="BE222" s="413"/>
      <c r="BF222" s="414">
        <f>BF196-BD196</f>
        <v>0</v>
      </c>
      <c r="BG222" s="413"/>
      <c r="BH222" s="414">
        <f>BH196-BF196</f>
        <v>0</v>
      </c>
      <c r="BI222" s="415"/>
      <c r="BJ222" s="414">
        <f t="shared" si="2673"/>
        <v>0</v>
      </c>
      <c r="BK222" s="61"/>
      <c r="BL222" s="253"/>
      <c r="BM222" s="13"/>
      <c r="BN222" s="14"/>
      <c r="BO222" s="9"/>
      <c r="BP222" s="14"/>
      <c r="BQ222" s="22"/>
      <c r="BR222" s="282"/>
      <c r="BS222" s="412" t="s">
        <v>54</v>
      </c>
      <c r="BT222" s="413" t="s">
        <v>422</v>
      </c>
      <c r="BU222" s="414">
        <f>BU196-BJ196</f>
        <v>0</v>
      </c>
      <c r="BV222" s="413"/>
      <c r="BW222" s="414">
        <f>BW196-BU196</f>
        <v>0</v>
      </c>
      <c r="BX222" s="413"/>
      <c r="BY222" s="414">
        <f>BY196-BW196</f>
        <v>0</v>
      </c>
      <c r="BZ222" s="413"/>
      <c r="CA222" s="414">
        <f>CA196-BY196</f>
        <v>0</v>
      </c>
      <c r="CB222" s="413"/>
      <c r="CC222" s="414">
        <f>CC196-CA196</f>
        <v>0</v>
      </c>
      <c r="CD222" s="413"/>
      <c r="CE222" s="414">
        <f>CE196-CC196</f>
        <v>0</v>
      </c>
      <c r="CF222" s="413"/>
      <c r="CG222" s="414">
        <f>CG196-CE196</f>
        <v>0</v>
      </c>
      <c r="CH222" s="413"/>
      <c r="CI222" s="414">
        <f>CI196-CG196</f>
        <v>0</v>
      </c>
      <c r="CJ222" s="413"/>
      <c r="CK222" s="414">
        <f>CK196-CI196</f>
        <v>0</v>
      </c>
      <c r="CL222" s="413"/>
      <c r="CM222" s="414">
        <f>CM196-CK196</f>
        <v>0</v>
      </c>
      <c r="CN222" s="413"/>
      <c r="CO222" s="414">
        <f>CO196-CM196</f>
        <v>0</v>
      </c>
      <c r="CP222" s="413"/>
      <c r="CQ222" s="414">
        <f>CQ196-CO196</f>
        <v>0</v>
      </c>
      <c r="CR222" s="415"/>
      <c r="CS222" s="414">
        <f t="shared" si="2675"/>
        <v>0</v>
      </c>
      <c r="CT222" s="61"/>
      <c r="CU222" s="253"/>
      <c r="CV222" s="13"/>
      <c r="CW222" s="14"/>
      <c r="CX222" s="9"/>
      <c r="CY222" s="14"/>
      <c r="CZ222" s="22"/>
      <c r="DA222" s="282"/>
      <c r="DB222" s="412" t="s">
        <v>54</v>
      </c>
      <c r="DC222" s="413" t="s">
        <v>422</v>
      </c>
      <c r="DD222" s="414">
        <f>DD196-CS196</f>
        <v>0</v>
      </c>
      <c r="DE222" s="413"/>
      <c r="DF222" s="414">
        <f>DF196-DD196</f>
        <v>0</v>
      </c>
      <c r="DG222" s="413"/>
      <c r="DH222" s="414">
        <f>DH196-DF196</f>
        <v>0</v>
      </c>
      <c r="DI222" s="413"/>
      <c r="DJ222" s="414">
        <f>DJ196-DH196</f>
        <v>0</v>
      </c>
      <c r="DK222" s="413"/>
      <c r="DL222" s="414">
        <f>DL196-DJ196</f>
        <v>0</v>
      </c>
      <c r="DM222" s="413"/>
      <c r="DN222" s="414">
        <f>DN196-DL196</f>
        <v>0</v>
      </c>
      <c r="DO222" s="413"/>
      <c r="DP222" s="414">
        <f>DP196-DN196</f>
        <v>0</v>
      </c>
      <c r="DQ222" s="413"/>
      <c r="DR222" s="414">
        <f>DR196-DP196</f>
        <v>0</v>
      </c>
      <c r="DS222" s="413"/>
      <c r="DT222" s="414">
        <f>DT196-DR196</f>
        <v>0</v>
      </c>
      <c r="DU222" s="413"/>
      <c r="DV222" s="414">
        <f>DV196-DT196</f>
        <v>0</v>
      </c>
      <c r="DW222" s="413"/>
      <c r="DX222" s="414">
        <f>DX196-DV196</f>
        <v>0</v>
      </c>
      <c r="DY222" s="413"/>
      <c r="DZ222" s="414">
        <f>DZ196-DX196</f>
        <v>0</v>
      </c>
      <c r="EA222" s="415"/>
      <c r="EB222" s="414">
        <f t="shared" si="2674"/>
        <v>0</v>
      </c>
      <c r="EC222" s="61"/>
      <c r="ED222" s="253"/>
      <c r="EE222" s="13"/>
      <c r="EF222" s="14"/>
      <c r="EG222" s="9"/>
      <c r="EH222" s="14"/>
      <c r="EI222" s="22"/>
      <c r="EJ222" s="282"/>
      <c r="EK222" s="412" t="s">
        <v>54</v>
      </c>
      <c r="EL222" s="413" t="s">
        <v>422</v>
      </c>
      <c r="EM222" s="414">
        <f>EM196-EB196</f>
        <v>0</v>
      </c>
      <c r="EN222" s="413"/>
      <c r="EO222" s="414">
        <f>EO196-EM196</f>
        <v>0</v>
      </c>
      <c r="EP222" s="413"/>
      <c r="EQ222" s="414">
        <f>EQ196-EO196</f>
        <v>0</v>
      </c>
      <c r="ER222" s="413"/>
      <c r="ES222" s="414">
        <f>ES196-EQ196</f>
        <v>0</v>
      </c>
      <c r="ET222" s="413"/>
      <c r="EU222" s="414">
        <f>EU196-ES196</f>
        <v>0</v>
      </c>
      <c r="EV222" s="413"/>
      <c r="EW222" s="414">
        <f>EW196-EU196</f>
        <v>0</v>
      </c>
      <c r="EX222" s="413"/>
      <c r="EY222" s="414">
        <f>EY196-EW196</f>
        <v>0</v>
      </c>
      <c r="EZ222" s="413"/>
      <c r="FA222" s="414">
        <f>FA196-EY196</f>
        <v>0</v>
      </c>
      <c r="FB222" s="413"/>
      <c r="FC222" s="414">
        <f>FC196-FA196</f>
        <v>0</v>
      </c>
      <c r="FD222" s="413"/>
      <c r="FE222" s="414">
        <f>FE196-FC196</f>
        <v>0</v>
      </c>
      <c r="FF222" s="413"/>
      <c r="FG222" s="414">
        <f>FG196-FE196</f>
        <v>0</v>
      </c>
      <c r="FH222" s="413"/>
      <c r="FI222" s="414">
        <f>FI196-FG196</f>
        <v>0</v>
      </c>
      <c r="FJ222" s="415"/>
      <c r="FK222" s="414">
        <f t="shared" si="2676"/>
        <v>0</v>
      </c>
      <c r="FL222" s="61"/>
      <c r="FM222" s="253"/>
      <c r="FN222" s="13"/>
      <c r="FO222" s="14"/>
      <c r="FP222" s="9"/>
      <c r="FQ222" s="14"/>
      <c r="FR222" s="22"/>
      <c r="FS222" s="282"/>
    </row>
    <row r="223" spans="1:175" ht="4.5" customHeight="1" x14ac:dyDescent="0.2">
      <c r="A223" s="49"/>
      <c r="B223" s="49"/>
      <c r="C223" s="62"/>
      <c r="D223" s="96"/>
      <c r="E223" s="62"/>
      <c r="F223" s="96"/>
      <c r="G223" s="62"/>
      <c r="H223" s="96"/>
      <c r="I223" s="62"/>
      <c r="J223" s="96"/>
      <c r="K223" s="62"/>
      <c r="L223" s="96"/>
      <c r="M223" s="62"/>
      <c r="N223" s="96"/>
      <c r="O223" s="62"/>
      <c r="P223" s="96"/>
      <c r="Q223" s="62"/>
      <c r="R223" s="96"/>
      <c r="S223" s="62"/>
      <c r="T223" s="96"/>
      <c r="U223" s="62"/>
      <c r="V223" s="96"/>
      <c r="W223" s="62"/>
      <c r="X223" s="96"/>
      <c r="Y223" s="62"/>
      <c r="Z223" s="96"/>
      <c r="AA223" s="62"/>
      <c r="AB223" s="67"/>
      <c r="AC223" s="312"/>
      <c r="AD223" s="304"/>
      <c r="AE223" s="304"/>
      <c r="AF223" s="304"/>
      <c r="AG223" s="304"/>
      <c r="AH223" s="305"/>
      <c r="AI223" s="282"/>
      <c r="AJ223" s="49"/>
      <c r="AK223" s="49"/>
      <c r="AL223" s="62"/>
      <c r="AM223" s="96"/>
      <c r="AN223" s="62"/>
      <c r="AO223" s="96"/>
      <c r="AP223" s="62"/>
      <c r="AQ223" s="96"/>
      <c r="AR223" s="62"/>
      <c r="AS223" s="96"/>
      <c r="AT223" s="62"/>
      <c r="AU223" s="96"/>
      <c r="AV223" s="62"/>
      <c r="AW223" s="96"/>
      <c r="AX223" s="62"/>
      <c r="AY223" s="96"/>
      <c r="AZ223" s="62"/>
      <c r="BA223" s="96"/>
      <c r="BB223" s="62"/>
      <c r="BC223" s="96"/>
      <c r="BD223" s="62"/>
      <c r="BE223" s="96"/>
      <c r="BF223" s="62"/>
      <c r="BG223" s="96"/>
      <c r="BH223" s="62"/>
      <c r="BI223" s="96"/>
      <c r="BJ223" s="62"/>
      <c r="BK223" s="67"/>
      <c r="BL223" s="312"/>
      <c r="BM223" s="304"/>
      <c r="BN223" s="304"/>
      <c r="BO223" s="304"/>
      <c r="BP223" s="304"/>
      <c r="BQ223" s="305"/>
      <c r="BR223" s="282"/>
      <c r="BS223" s="49"/>
      <c r="BT223" s="49"/>
      <c r="BU223" s="62"/>
      <c r="BV223" s="96"/>
      <c r="BW223" s="62"/>
      <c r="BX223" s="96"/>
      <c r="BY223" s="62"/>
      <c r="BZ223" s="96"/>
      <c r="CA223" s="62"/>
      <c r="CB223" s="96"/>
      <c r="CC223" s="62"/>
      <c r="CD223" s="96"/>
      <c r="CE223" s="62"/>
      <c r="CF223" s="96"/>
      <c r="CG223" s="62"/>
      <c r="CH223" s="96"/>
      <c r="CI223" s="62"/>
      <c r="CJ223" s="96"/>
      <c r="CK223" s="62"/>
      <c r="CL223" s="96"/>
      <c r="CM223" s="62"/>
      <c r="CN223" s="96"/>
      <c r="CO223" s="62"/>
      <c r="CP223" s="96"/>
      <c r="CQ223" s="62"/>
      <c r="CR223" s="96"/>
      <c r="CS223" s="62"/>
      <c r="CT223" s="67"/>
      <c r="CU223" s="312"/>
      <c r="CV223" s="304"/>
      <c r="CW223" s="304"/>
      <c r="CX223" s="304"/>
      <c r="CY223" s="304"/>
      <c r="CZ223" s="305"/>
      <c r="DA223" s="282"/>
      <c r="DB223" s="49"/>
      <c r="DC223" s="49"/>
      <c r="DD223" s="62"/>
      <c r="DE223" s="96"/>
      <c r="DF223" s="62"/>
      <c r="DG223" s="96"/>
      <c r="DH223" s="62"/>
      <c r="DI223" s="96"/>
      <c r="DJ223" s="62"/>
      <c r="DK223" s="96"/>
      <c r="DL223" s="62"/>
      <c r="DM223" s="96"/>
      <c r="DN223" s="62"/>
      <c r="DO223" s="96"/>
      <c r="DP223" s="62"/>
      <c r="DQ223" s="96"/>
      <c r="DR223" s="62"/>
      <c r="DS223" s="96"/>
      <c r="DT223" s="62"/>
      <c r="DU223" s="96"/>
      <c r="DV223" s="62"/>
      <c r="DW223" s="96"/>
      <c r="DX223" s="62"/>
      <c r="DY223" s="96"/>
      <c r="DZ223" s="62"/>
      <c r="EA223" s="96"/>
      <c r="EB223" s="62"/>
      <c r="EC223" s="67"/>
      <c r="ED223" s="312"/>
      <c r="EE223" s="304"/>
      <c r="EF223" s="304"/>
      <c r="EG223" s="304"/>
      <c r="EH223" s="304"/>
      <c r="EI223" s="305"/>
      <c r="EJ223" s="282"/>
      <c r="EK223" s="49"/>
      <c r="EL223" s="49"/>
      <c r="EM223" s="62"/>
      <c r="EN223" s="96"/>
      <c r="EO223" s="62"/>
      <c r="EP223" s="96"/>
      <c r="EQ223" s="62"/>
      <c r="ER223" s="96"/>
      <c r="ES223" s="62"/>
      <c r="ET223" s="96"/>
      <c r="EU223" s="62"/>
      <c r="EV223" s="96"/>
      <c r="EW223" s="62"/>
      <c r="EX223" s="96"/>
      <c r="EY223" s="62"/>
      <c r="EZ223" s="96"/>
      <c r="FA223" s="62"/>
      <c r="FB223" s="96"/>
      <c r="FC223" s="62"/>
      <c r="FD223" s="96"/>
      <c r="FE223" s="62"/>
      <c r="FF223" s="96"/>
      <c r="FG223" s="62"/>
      <c r="FH223" s="96"/>
      <c r="FI223" s="62"/>
      <c r="FJ223" s="96"/>
      <c r="FK223" s="62"/>
      <c r="FL223" s="67"/>
      <c r="FM223" s="312"/>
      <c r="FN223" s="304"/>
      <c r="FO223" s="304"/>
      <c r="FP223" s="304"/>
      <c r="FQ223" s="304"/>
      <c r="FR223" s="305"/>
      <c r="FS223" s="282"/>
    </row>
    <row r="224" spans="1:175" s="28" customFormat="1" collapsed="1" x14ac:dyDescent="0.2">
      <c r="A224" s="50" t="s">
        <v>49</v>
      </c>
      <c r="B224" s="50" t="s">
        <v>330</v>
      </c>
      <c r="C224" s="51">
        <f>SUM(C225:C227)</f>
        <v>0</v>
      </c>
      <c r="D224" s="95"/>
      <c r="E224" s="51">
        <f>SUM(E225:E227)</f>
        <v>0</v>
      </c>
      <c r="F224" s="95"/>
      <c r="G224" s="51">
        <f>SUM(G225:G227)</f>
        <v>0</v>
      </c>
      <c r="H224" s="95"/>
      <c r="I224" s="51">
        <f>SUM(I225:I227)</f>
        <v>0</v>
      </c>
      <c r="J224" s="95"/>
      <c r="K224" s="51">
        <f>SUM(K225:K227)</f>
        <v>0</v>
      </c>
      <c r="L224" s="95"/>
      <c r="M224" s="51">
        <f>SUM(M225:M227)</f>
        <v>0</v>
      </c>
      <c r="N224" s="95"/>
      <c r="O224" s="51">
        <f>SUM(O225:O227)</f>
        <v>0</v>
      </c>
      <c r="P224" s="95"/>
      <c r="Q224" s="51">
        <f>SUM(Q225:Q227)</f>
        <v>0</v>
      </c>
      <c r="R224" s="95"/>
      <c r="S224" s="51">
        <f>SUM(S225:S227)</f>
        <v>0</v>
      </c>
      <c r="T224" s="95"/>
      <c r="U224" s="51">
        <f>SUM(U225:U227)</f>
        <v>0</v>
      </c>
      <c r="V224" s="95"/>
      <c r="W224" s="51">
        <f>SUM(W225:W227)</f>
        <v>0</v>
      </c>
      <c r="X224" s="95"/>
      <c r="Y224" s="51">
        <f>SUM(Y225:Y227)</f>
        <v>0</v>
      </c>
      <c r="Z224" s="95"/>
      <c r="AA224" s="51">
        <f>C224+E224+G224+I224+K224+M224+O224+Q224+S224+U224+W224+Y224</f>
        <v>0</v>
      </c>
      <c r="AB224" s="250"/>
      <c r="AC224" s="312"/>
      <c r="AD224" s="304"/>
      <c r="AE224" s="304"/>
      <c r="AF224" s="304"/>
      <c r="AG224" s="304"/>
      <c r="AH224" s="305"/>
      <c r="AI224" s="282"/>
      <c r="AJ224" s="50" t="s">
        <v>49</v>
      </c>
      <c r="AK224" s="50" t="s">
        <v>330</v>
      </c>
      <c r="AL224" s="51">
        <f>SUM(AL225:AL227)</f>
        <v>0</v>
      </c>
      <c r="AM224" s="95"/>
      <c r="AN224" s="51">
        <f>SUM(AN225:AN227)</f>
        <v>0</v>
      </c>
      <c r="AO224" s="95"/>
      <c r="AP224" s="51">
        <f>SUM(AP225:AP227)</f>
        <v>0</v>
      </c>
      <c r="AQ224" s="95"/>
      <c r="AR224" s="51">
        <f>SUM(AR225:AR227)</f>
        <v>0</v>
      </c>
      <c r="AS224" s="95"/>
      <c r="AT224" s="51">
        <f>SUM(AT225:AT227)</f>
        <v>0</v>
      </c>
      <c r="AU224" s="95"/>
      <c r="AV224" s="51">
        <f>SUM(AV225:AV227)</f>
        <v>0</v>
      </c>
      <c r="AW224" s="95"/>
      <c r="AX224" s="51">
        <f>SUM(AX225:AX227)</f>
        <v>0</v>
      </c>
      <c r="AY224" s="95"/>
      <c r="AZ224" s="51">
        <f>SUM(AZ225:AZ227)</f>
        <v>0</v>
      </c>
      <c r="BA224" s="95"/>
      <c r="BB224" s="51">
        <f>SUM(BB225:BB227)</f>
        <v>0</v>
      </c>
      <c r="BC224" s="95"/>
      <c r="BD224" s="51">
        <f>SUM(BD225:BD227)</f>
        <v>0</v>
      </c>
      <c r="BE224" s="95"/>
      <c r="BF224" s="51">
        <f>SUM(BF225:BF227)</f>
        <v>0</v>
      </c>
      <c r="BG224" s="95"/>
      <c r="BH224" s="51">
        <f>SUM(BH225:BH227)</f>
        <v>0</v>
      </c>
      <c r="BI224" s="95"/>
      <c r="BJ224" s="51">
        <f>AL224+AN224+AP224+AR224+AT224+AV224+AX224+AZ224+BB224+BD224+BF224+BH224</f>
        <v>0</v>
      </c>
      <c r="BK224" s="250"/>
      <c r="BL224" s="312"/>
      <c r="BM224" s="304"/>
      <c r="BN224" s="304"/>
      <c r="BO224" s="304"/>
      <c r="BP224" s="304"/>
      <c r="BQ224" s="305"/>
      <c r="BR224" s="282"/>
      <c r="BS224" s="50" t="s">
        <v>49</v>
      </c>
      <c r="BT224" s="50" t="s">
        <v>330</v>
      </c>
      <c r="BU224" s="51">
        <f>SUM(BU225:BU227)</f>
        <v>0</v>
      </c>
      <c r="BV224" s="95"/>
      <c r="BW224" s="51">
        <f>SUM(BW225:BW227)</f>
        <v>0</v>
      </c>
      <c r="BX224" s="95"/>
      <c r="BY224" s="51">
        <f>SUM(BY225:BY227)</f>
        <v>0</v>
      </c>
      <c r="BZ224" s="95"/>
      <c r="CA224" s="51">
        <f>SUM(CA225:CA227)</f>
        <v>0</v>
      </c>
      <c r="CB224" s="95"/>
      <c r="CC224" s="51">
        <f>SUM(CC225:CC227)</f>
        <v>0</v>
      </c>
      <c r="CD224" s="95"/>
      <c r="CE224" s="51">
        <f>SUM(CE225:CE227)</f>
        <v>0</v>
      </c>
      <c r="CF224" s="95"/>
      <c r="CG224" s="51">
        <f>SUM(CG225:CG227)</f>
        <v>0</v>
      </c>
      <c r="CH224" s="95"/>
      <c r="CI224" s="51">
        <f>SUM(CI225:CI227)</f>
        <v>0</v>
      </c>
      <c r="CJ224" s="95"/>
      <c r="CK224" s="51">
        <f>SUM(CK225:CK227)</f>
        <v>0</v>
      </c>
      <c r="CL224" s="95"/>
      <c r="CM224" s="51">
        <f>SUM(CM225:CM227)</f>
        <v>0</v>
      </c>
      <c r="CN224" s="95"/>
      <c r="CO224" s="51">
        <f>SUM(CO225:CO227)</f>
        <v>0</v>
      </c>
      <c r="CP224" s="95"/>
      <c r="CQ224" s="51">
        <f>SUM(CQ225:CQ227)</f>
        <v>0</v>
      </c>
      <c r="CR224" s="95"/>
      <c r="CS224" s="51">
        <f>BU224+BW224+BY224+CA224+CC224+CE224+CG224+CI224+CK224+CM224+CO224+CQ224</f>
        <v>0</v>
      </c>
      <c r="CT224" s="250"/>
      <c r="CU224" s="312"/>
      <c r="CV224" s="304"/>
      <c r="CW224" s="304"/>
      <c r="CX224" s="304"/>
      <c r="CY224" s="304"/>
      <c r="CZ224" s="305"/>
      <c r="DA224" s="282"/>
      <c r="DB224" s="50" t="s">
        <v>49</v>
      </c>
      <c r="DC224" s="50" t="s">
        <v>330</v>
      </c>
      <c r="DD224" s="51">
        <f>SUM(DD225:DD227)</f>
        <v>0</v>
      </c>
      <c r="DE224" s="95"/>
      <c r="DF224" s="51">
        <f>SUM(DF225:DF227)</f>
        <v>0</v>
      </c>
      <c r="DG224" s="95"/>
      <c r="DH224" s="51">
        <f>SUM(DH225:DH227)</f>
        <v>0</v>
      </c>
      <c r="DI224" s="95"/>
      <c r="DJ224" s="51">
        <f>SUM(DJ225:DJ227)</f>
        <v>0</v>
      </c>
      <c r="DK224" s="95"/>
      <c r="DL224" s="51">
        <f>SUM(DL225:DL227)</f>
        <v>0</v>
      </c>
      <c r="DM224" s="95"/>
      <c r="DN224" s="51">
        <f>SUM(DN225:DN227)</f>
        <v>0</v>
      </c>
      <c r="DO224" s="95"/>
      <c r="DP224" s="51">
        <f>SUM(DP225:DP227)</f>
        <v>0</v>
      </c>
      <c r="DQ224" s="95"/>
      <c r="DR224" s="51">
        <f>SUM(DR225:DR227)</f>
        <v>0</v>
      </c>
      <c r="DS224" s="95"/>
      <c r="DT224" s="51">
        <f>SUM(DT225:DT227)</f>
        <v>0</v>
      </c>
      <c r="DU224" s="95"/>
      <c r="DV224" s="51">
        <f>SUM(DV225:DV227)</f>
        <v>0</v>
      </c>
      <c r="DW224" s="95"/>
      <c r="DX224" s="51">
        <f>SUM(DX225:DX227)</f>
        <v>0</v>
      </c>
      <c r="DY224" s="95"/>
      <c r="DZ224" s="51">
        <f>SUM(DZ225:DZ227)</f>
        <v>0</v>
      </c>
      <c r="EA224" s="95"/>
      <c r="EB224" s="51">
        <f>DD224+DF224+DH224+DJ224+DL224+DN224+DP224+DR224+DT224+DV224+DX224+DZ224</f>
        <v>0</v>
      </c>
      <c r="EC224" s="250"/>
      <c r="ED224" s="312"/>
      <c r="EE224" s="304"/>
      <c r="EF224" s="304"/>
      <c r="EG224" s="304"/>
      <c r="EH224" s="304"/>
      <c r="EI224" s="305"/>
      <c r="EJ224" s="282"/>
      <c r="EK224" s="50" t="s">
        <v>49</v>
      </c>
      <c r="EL224" s="50" t="s">
        <v>330</v>
      </c>
      <c r="EM224" s="51">
        <f>SUM(EM225:EM227)</f>
        <v>0</v>
      </c>
      <c r="EN224" s="95"/>
      <c r="EO224" s="51">
        <f>SUM(EO225:EO227)</f>
        <v>0</v>
      </c>
      <c r="EP224" s="95"/>
      <c r="EQ224" s="51">
        <f>SUM(EQ225:EQ227)</f>
        <v>0</v>
      </c>
      <c r="ER224" s="95"/>
      <c r="ES224" s="51">
        <f>SUM(ES225:ES227)</f>
        <v>0</v>
      </c>
      <c r="ET224" s="95"/>
      <c r="EU224" s="51">
        <f>SUM(EU225:EU227)</f>
        <v>0</v>
      </c>
      <c r="EV224" s="95"/>
      <c r="EW224" s="51">
        <f>SUM(EW225:EW227)</f>
        <v>0</v>
      </c>
      <c r="EX224" s="95"/>
      <c r="EY224" s="51">
        <f>SUM(EY225:EY227)</f>
        <v>0</v>
      </c>
      <c r="EZ224" s="95"/>
      <c r="FA224" s="51">
        <f>SUM(FA225:FA227)</f>
        <v>0</v>
      </c>
      <c r="FB224" s="95"/>
      <c r="FC224" s="51">
        <f>SUM(FC225:FC227)</f>
        <v>0</v>
      </c>
      <c r="FD224" s="95"/>
      <c r="FE224" s="51">
        <f>SUM(FE225:FE227)</f>
        <v>0</v>
      </c>
      <c r="FF224" s="95"/>
      <c r="FG224" s="51">
        <f>SUM(FG225:FG227)</f>
        <v>0</v>
      </c>
      <c r="FH224" s="95"/>
      <c r="FI224" s="51">
        <f>SUM(FI225:FI227)</f>
        <v>0</v>
      </c>
      <c r="FJ224" s="95"/>
      <c r="FK224" s="51">
        <f>EM224+EO224+EQ224+ES224+EU224+EW224+EY224+FA224+FC224+FE224+FG224+FI224</f>
        <v>0</v>
      </c>
      <c r="FL224" s="250"/>
      <c r="FM224" s="312"/>
      <c r="FN224" s="304"/>
      <c r="FO224" s="304"/>
      <c r="FP224" s="304"/>
      <c r="FQ224" s="304"/>
      <c r="FR224" s="305"/>
      <c r="FS224" s="282"/>
    </row>
    <row r="225" spans="1:175" hidden="1" outlineLevel="1" x14ac:dyDescent="0.2">
      <c r="A225" s="412" t="s">
        <v>42</v>
      </c>
      <c r="B225" s="412" t="s">
        <v>417</v>
      </c>
      <c r="C225" s="413">
        <f>-C213</f>
        <v>0</v>
      </c>
      <c r="D225" s="414"/>
      <c r="E225" s="413">
        <f>-E213</f>
        <v>0</v>
      </c>
      <c r="F225" s="414"/>
      <c r="G225" s="413">
        <f t="shared" ref="G225" si="2677">-G213</f>
        <v>0</v>
      </c>
      <c r="H225" s="414"/>
      <c r="I225" s="413">
        <f t="shared" ref="I225" si="2678">-I213</f>
        <v>0</v>
      </c>
      <c r="J225" s="414"/>
      <c r="K225" s="413">
        <f t="shared" ref="K225" si="2679">-K213</f>
        <v>0</v>
      </c>
      <c r="L225" s="414"/>
      <c r="M225" s="413">
        <f t="shared" ref="M225" si="2680">-M213</f>
        <v>0</v>
      </c>
      <c r="N225" s="414"/>
      <c r="O225" s="413">
        <f t="shared" ref="O225" si="2681">-O213</f>
        <v>0</v>
      </c>
      <c r="P225" s="414"/>
      <c r="Q225" s="413">
        <f t="shared" ref="Q225" si="2682">-Q213</f>
        <v>0</v>
      </c>
      <c r="R225" s="414"/>
      <c r="S225" s="413">
        <f t="shared" ref="S225" si="2683">-S213</f>
        <v>0</v>
      </c>
      <c r="T225" s="414"/>
      <c r="U225" s="413">
        <f t="shared" ref="U225" si="2684">-U213</f>
        <v>0</v>
      </c>
      <c r="V225" s="414"/>
      <c r="W225" s="413">
        <f t="shared" ref="W225" si="2685">-W213</f>
        <v>0</v>
      </c>
      <c r="X225" s="414"/>
      <c r="Y225" s="413">
        <f t="shared" ref="Y225" si="2686">-Y213</f>
        <v>0</v>
      </c>
      <c r="Z225" s="414"/>
      <c r="AA225" s="415">
        <f>C225+E225+G225+I225+K225+M225+O225+Q225+S225+U225+W225+Y225</f>
        <v>0</v>
      </c>
      <c r="AB225" s="414"/>
      <c r="AC225" s="253"/>
      <c r="AD225" s="13"/>
      <c r="AE225" s="14"/>
      <c r="AF225" s="9"/>
      <c r="AG225" s="14"/>
      <c r="AH225" s="22"/>
      <c r="AI225" s="282"/>
      <c r="AJ225" s="412" t="s">
        <v>42</v>
      </c>
      <c r="AK225" s="413" t="s">
        <v>417</v>
      </c>
      <c r="AL225" s="414">
        <f>-AL213</f>
        <v>0</v>
      </c>
      <c r="AM225" s="413"/>
      <c r="AN225" s="414">
        <f>-AN213</f>
        <v>0</v>
      </c>
      <c r="AO225" s="413"/>
      <c r="AP225" s="414">
        <f t="shared" ref="AP225" si="2687">-AP213</f>
        <v>0</v>
      </c>
      <c r="AQ225" s="413"/>
      <c r="AR225" s="414">
        <f t="shared" ref="AR225" si="2688">-AR213</f>
        <v>0</v>
      </c>
      <c r="AS225" s="413"/>
      <c r="AT225" s="414">
        <f t="shared" ref="AT225" si="2689">-AT213</f>
        <v>0</v>
      </c>
      <c r="AU225" s="413"/>
      <c r="AV225" s="414">
        <f t="shared" ref="AV225" si="2690">-AV213</f>
        <v>0</v>
      </c>
      <c r="AW225" s="413"/>
      <c r="AX225" s="414">
        <f t="shared" ref="AX225" si="2691">-AX213</f>
        <v>0</v>
      </c>
      <c r="AY225" s="413"/>
      <c r="AZ225" s="414">
        <f t="shared" ref="AZ225" si="2692">-AZ213</f>
        <v>0</v>
      </c>
      <c r="BA225" s="413"/>
      <c r="BB225" s="414">
        <f t="shared" ref="BB225" si="2693">-BB213</f>
        <v>0</v>
      </c>
      <c r="BC225" s="413"/>
      <c r="BD225" s="414">
        <f t="shared" ref="BD225" si="2694">-BD213</f>
        <v>0</v>
      </c>
      <c r="BE225" s="413"/>
      <c r="BF225" s="414">
        <f t="shared" ref="BF225" si="2695">-BF213</f>
        <v>0</v>
      </c>
      <c r="BG225" s="413"/>
      <c r="BH225" s="414">
        <f t="shared" ref="BH225" si="2696">-BH213</f>
        <v>0</v>
      </c>
      <c r="BI225" s="415"/>
      <c r="BJ225" s="414">
        <f>AL225+AN225+AP225+AR225+AT225+AV225+AX225+AZ225+BB225+BD225+BF225+BH225</f>
        <v>0</v>
      </c>
      <c r="BK225" s="61"/>
      <c r="BL225" s="253"/>
      <c r="BM225" s="13"/>
      <c r="BN225" s="14"/>
      <c r="BO225" s="9"/>
      <c r="BP225" s="14"/>
      <c r="BQ225" s="22"/>
      <c r="BR225" s="282"/>
      <c r="BS225" s="412" t="s">
        <v>42</v>
      </c>
      <c r="BT225" s="413" t="s">
        <v>417</v>
      </c>
      <c r="BU225" s="414">
        <f>-BU213</f>
        <v>0</v>
      </c>
      <c r="BV225" s="413"/>
      <c r="BW225" s="414">
        <f>-BW213</f>
        <v>0</v>
      </c>
      <c r="BX225" s="413"/>
      <c r="BY225" s="414">
        <f t="shared" ref="BY225" si="2697">-BY213</f>
        <v>0</v>
      </c>
      <c r="BZ225" s="413"/>
      <c r="CA225" s="414">
        <f t="shared" ref="CA225" si="2698">-CA213</f>
        <v>0</v>
      </c>
      <c r="CB225" s="413"/>
      <c r="CC225" s="414">
        <f t="shared" ref="CC225" si="2699">-CC213</f>
        <v>0</v>
      </c>
      <c r="CD225" s="413"/>
      <c r="CE225" s="414">
        <f t="shared" ref="CE225" si="2700">-CE213</f>
        <v>0</v>
      </c>
      <c r="CF225" s="413"/>
      <c r="CG225" s="414">
        <f t="shared" ref="CG225" si="2701">-CG213</f>
        <v>0</v>
      </c>
      <c r="CH225" s="413"/>
      <c r="CI225" s="414">
        <f t="shared" ref="CI225" si="2702">-CI213</f>
        <v>0</v>
      </c>
      <c r="CJ225" s="413"/>
      <c r="CK225" s="414">
        <f t="shared" ref="CK225" si="2703">-CK213</f>
        <v>0</v>
      </c>
      <c r="CL225" s="413"/>
      <c r="CM225" s="414">
        <f t="shared" ref="CM225" si="2704">-CM213</f>
        <v>0</v>
      </c>
      <c r="CN225" s="413"/>
      <c r="CO225" s="414">
        <f t="shared" ref="CO225" si="2705">-CO213</f>
        <v>0</v>
      </c>
      <c r="CP225" s="413"/>
      <c r="CQ225" s="414">
        <f t="shared" ref="CQ225" si="2706">-CQ213</f>
        <v>0</v>
      </c>
      <c r="CR225" s="415"/>
      <c r="CS225" s="414">
        <f>BU225+BW225+BY225+CA225+CC225+CE225+CG225+CI225+CK225+CM225+CO225+CQ225</f>
        <v>0</v>
      </c>
      <c r="CT225" s="61"/>
      <c r="CU225" s="253"/>
      <c r="CV225" s="13"/>
      <c r="CW225" s="14"/>
      <c r="CX225" s="9"/>
      <c r="CY225" s="14"/>
      <c r="CZ225" s="22"/>
      <c r="DA225" s="282"/>
      <c r="DB225" s="412" t="s">
        <v>42</v>
      </c>
      <c r="DC225" s="413" t="s">
        <v>417</v>
      </c>
      <c r="DD225" s="414">
        <f>-DD213</f>
        <v>0</v>
      </c>
      <c r="DE225" s="413"/>
      <c r="DF225" s="414">
        <f>-DF213</f>
        <v>0</v>
      </c>
      <c r="DG225" s="413"/>
      <c r="DH225" s="414">
        <f t="shared" ref="DH225" si="2707">-DH213</f>
        <v>0</v>
      </c>
      <c r="DI225" s="413"/>
      <c r="DJ225" s="414">
        <f t="shared" ref="DJ225" si="2708">-DJ213</f>
        <v>0</v>
      </c>
      <c r="DK225" s="413"/>
      <c r="DL225" s="414">
        <f t="shared" ref="DL225" si="2709">-DL213</f>
        <v>0</v>
      </c>
      <c r="DM225" s="413"/>
      <c r="DN225" s="414">
        <f t="shared" ref="DN225" si="2710">-DN213</f>
        <v>0</v>
      </c>
      <c r="DO225" s="413"/>
      <c r="DP225" s="414">
        <f t="shared" ref="DP225" si="2711">-DP213</f>
        <v>0</v>
      </c>
      <c r="DQ225" s="413"/>
      <c r="DR225" s="414">
        <f t="shared" ref="DR225" si="2712">-DR213</f>
        <v>0</v>
      </c>
      <c r="DS225" s="413"/>
      <c r="DT225" s="414">
        <f t="shared" ref="DT225" si="2713">-DT213</f>
        <v>0</v>
      </c>
      <c r="DU225" s="413"/>
      <c r="DV225" s="414">
        <f t="shared" ref="DV225" si="2714">-DV213</f>
        <v>0</v>
      </c>
      <c r="DW225" s="413"/>
      <c r="DX225" s="414">
        <f t="shared" ref="DX225" si="2715">-DX213</f>
        <v>0</v>
      </c>
      <c r="DY225" s="413"/>
      <c r="DZ225" s="414">
        <f t="shared" ref="DZ225" si="2716">-DZ213</f>
        <v>0</v>
      </c>
      <c r="EA225" s="415"/>
      <c r="EB225" s="414">
        <f>DD225+DF225+DH225+DJ225+DL225+DN225+DP225+DR225+DT225+DV225+DX225+DZ225</f>
        <v>0</v>
      </c>
      <c r="EC225" s="61"/>
      <c r="ED225" s="253"/>
      <c r="EE225" s="13"/>
      <c r="EF225" s="14"/>
      <c r="EG225" s="9"/>
      <c r="EH225" s="14"/>
      <c r="EI225" s="22"/>
      <c r="EJ225" s="282"/>
      <c r="EK225" s="412" t="s">
        <v>42</v>
      </c>
      <c r="EL225" s="413" t="s">
        <v>417</v>
      </c>
      <c r="EM225" s="414">
        <f>-EM213</f>
        <v>0</v>
      </c>
      <c r="EN225" s="413"/>
      <c r="EO225" s="414">
        <f>-EO213</f>
        <v>0</v>
      </c>
      <c r="EP225" s="413"/>
      <c r="EQ225" s="414">
        <f t="shared" ref="EQ225" si="2717">-EQ213</f>
        <v>0</v>
      </c>
      <c r="ER225" s="413"/>
      <c r="ES225" s="414">
        <f t="shared" ref="ES225" si="2718">-ES213</f>
        <v>0</v>
      </c>
      <c r="ET225" s="413"/>
      <c r="EU225" s="414">
        <f t="shared" ref="EU225" si="2719">-EU213</f>
        <v>0</v>
      </c>
      <c r="EV225" s="413"/>
      <c r="EW225" s="414">
        <f t="shared" ref="EW225" si="2720">-EW213</f>
        <v>0</v>
      </c>
      <c r="EX225" s="413"/>
      <c r="EY225" s="414">
        <f t="shared" ref="EY225" si="2721">-EY213</f>
        <v>0</v>
      </c>
      <c r="EZ225" s="413"/>
      <c r="FA225" s="414">
        <f t="shared" ref="FA225" si="2722">-FA213</f>
        <v>0</v>
      </c>
      <c r="FB225" s="413"/>
      <c r="FC225" s="414">
        <f t="shared" ref="FC225" si="2723">-FC213</f>
        <v>0</v>
      </c>
      <c r="FD225" s="413"/>
      <c r="FE225" s="414">
        <f t="shared" ref="FE225" si="2724">-FE213</f>
        <v>0</v>
      </c>
      <c r="FF225" s="413"/>
      <c r="FG225" s="414">
        <f t="shared" ref="FG225" si="2725">-FG213</f>
        <v>0</v>
      </c>
      <c r="FH225" s="413"/>
      <c r="FI225" s="414">
        <f t="shared" ref="FI225" si="2726">-FI213</f>
        <v>0</v>
      </c>
      <c r="FJ225" s="415"/>
      <c r="FK225" s="414">
        <f>EM225+EO225+EQ225+ES225+EU225+EW225+EY225+FA225+FC225+FE225+FG225+FI225</f>
        <v>0</v>
      </c>
      <c r="FL225" s="61"/>
      <c r="FM225" s="253"/>
      <c r="FN225" s="13"/>
      <c r="FO225" s="14"/>
      <c r="FP225" s="9"/>
      <c r="FQ225" s="14"/>
      <c r="FR225" s="22"/>
      <c r="FS225" s="282"/>
    </row>
    <row r="226" spans="1:175" hidden="1" outlineLevel="1" x14ac:dyDescent="0.2">
      <c r="A226" s="412" t="s">
        <v>58</v>
      </c>
      <c r="B226" s="412" t="s">
        <v>424</v>
      </c>
      <c r="C226" s="413">
        <f>-(C100+C107+C114)</f>
        <v>0</v>
      </c>
      <c r="D226" s="414"/>
      <c r="E226" s="413">
        <f>(C100+C107+C114)-(E100+E107+E114)</f>
        <v>0</v>
      </c>
      <c r="F226" s="414"/>
      <c r="G226" s="413">
        <f t="shared" ref="G226" si="2727">(E100+E107+E114)-(G100+G107+G114)</f>
        <v>0</v>
      </c>
      <c r="H226" s="414"/>
      <c r="I226" s="413">
        <f t="shared" ref="I226" si="2728">(G100+G107+G114)-(I100+I107+I114)</f>
        <v>0</v>
      </c>
      <c r="J226" s="414"/>
      <c r="K226" s="413">
        <f t="shared" ref="K226" si="2729">(I100+I107+I114)-(K100+K107+K114)</f>
        <v>0</v>
      </c>
      <c r="L226" s="414"/>
      <c r="M226" s="413">
        <f t="shared" ref="M226" si="2730">(K100+K107+K114)-(M100+M107+M114)</f>
        <v>0</v>
      </c>
      <c r="N226" s="414"/>
      <c r="O226" s="413">
        <f t="shared" ref="O226" si="2731">(M100+M107+M114)-(O100+O107+O114)</f>
        <v>0</v>
      </c>
      <c r="P226" s="414"/>
      <c r="Q226" s="413">
        <f t="shared" ref="Q226" si="2732">(O100+O107+O114)-(Q100+Q107+Q114)</f>
        <v>0</v>
      </c>
      <c r="R226" s="414"/>
      <c r="S226" s="413">
        <f t="shared" ref="S226" si="2733">(Q100+Q107+Q114)-(S100+S107+S114)</f>
        <v>0</v>
      </c>
      <c r="T226" s="414"/>
      <c r="U226" s="413">
        <f t="shared" ref="U226" si="2734">(S100+S107+S114)-(U100+U107+U114)</f>
        <v>0</v>
      </c>
      <c r="V226" s="414"/>
      <c r="W226" s="413">
        <f t="shared" ref="W226" si="2735">(U100+U107+U114)-(W100+W107+W114)</f>
        <v>0</v>
      </c>
      <c r="X226" s="414"/>
      <c r="Y226" s="413">
        <f t="shared" ref="Y226" si="2736">(W100+W107+W114)-(Y100+Y107+Y114)</f>
        <v>0</v>
      </c>
      <c r="Z226" s="414"/>
      <c r="AA226" s="415">
        <f>C226+E226+G226+I226+K226+M226+O226+Q226+S226+U226+W226+Y226</f>
        <v>0</v>
      </c>
      <c r="AB226" s="414"/>
      <c r="AC226" s="253"/>
      <c r="AD226" s="13"/>
      <c r="AE226" s="14"/>
      <c r="AF226" s="9"/>
      <c r="AG226" s="14"/>
      <c r="AH226" s="22"/>
      <c r="AI226" s="282"/>
      <c r="AJ226" s="412" t="s">
        <v>58</v>
      </c>
      <c r="AK226" s="413" t="s">
        <v>424</v>
      </c>
      <c r="AL226" s="414">
        <f>(AA100+AA107+AA114)-(AL100+AL107+AL114)</f>
        <v>0</v>
      </c>
      <c r="AM226" s="413"/>
      <c r="AN226" s="414">
        <f>(AL100+AL107+AL114)-(AN100+AN107+AN114)</f>
        <v>0</v>
      </c>
      <c r="AO226" s="413"/>
      <c r="AP226" s="414">
        <f t="shared" ref="AP226" si="2737">(AN100+AN107+AN114)-(AP100+AP107+AP114)</f>
        <v>0</v>
      </c>
      <c r="AQ226" s="413"/>
      <c r="AR226" s="414">
        <f t="shared" ref="AR226" si="2738">(AP100+AP107+AP114)-(AR100+AR107+AR114)</f>
        <v>0</v>
      </c>
      <c r="AS226" s="413"/>
      <c r="AT226" s="414">
        <f t="shared" ref="AT226" si="2739">(AR100+AR107+AR114)-(AT100+AT107+AT114)</f>
        <v>0</v>
      </c>
      <c r="AU226" s="413"/>
      <c r="AV226" s="414">
        <f t="shared" ref="AV226" si="2740">(AT100+AT107+AT114)-(AV100+AV107+AV114)</f>
        <v>0</v>
      </c>
      <c r="AW226" s="413"/>
      <c r="AX226" s="414">
        <f t="shared" ref="AX226" si="2741">(AV100+AV107+AV114)-(AX100+AX107+AX114)</f>
        <v>0</v>
      </c>
      <c r="AY226" s="413"/>
      <c r="AZ226" s="414">
        <f t="shared" ref="AZ226" si="2742">(AX100+AX107+AX114)-(AZ100+AZ107+AZ114)</f>
        <v>0</v>
      </c>
      <c r="BA226" s="413"/>
      <c r="BB226" s="414">
        <f t="shared" ref="BB226" si="2743">(AZ100+AZ107+AZ114)-(BB100+BB107+BB114)</f>
        <v>0</v>
      </c>
      <c r="BC226" s="413"/>
      <c r="BD226" s="414">
        <f t="shared" ref="BD226" si="2744">(BB100+BB107+BB114)-(BD100+BD107+BD114)</f>
        <v>0</v>
      </c>
      <c r="BE226" s="413"/>
      <c r="BF226" s="414">
        <f t="shared" ref="BF226" si="2745">(BD100+BD107+BD114)-(BF100+BF107+BF114)</f>
        <v>0</v>
      </c>
      <c r="BG226" s="413"/>
      <c r="BH226" s="414">
        <f t="shared" ref="BH226" si="2746">(BF100+BF107+BF114)-(BH100+BH107+BH114)</f>
        <v>0</v>
      </c>
      <c r="BI226" s="415"/>
      <c r="BJ226" s="414">
        <f>AL226+AN226+AP226+AR226+AT226+AV226+AX226+AZ226+BB226+BD226+BF226+BH226</f>
        <v>0</v>
      </c>
      <c r="BK226" s="61"/>
      <c r="BL226" s="253"/>
      <c r="BM226" s="13"/>
      <c r="BN226" s="14"/>
      <c r="BO226" s="9"/>
      <c r="BP226" s="14"/>
      <c r="BQ226" s="22"/>
      <c r="BR226" s="282"/>
      <c r="BS226" s="412" t="s">
        <v>58</v>
      </c>
      <c r="BT226" s="413" t="s">
        <v>424</v>
      </c>
      <c r="BU226" s="414">
        <f>(BJ100+BJ107+BJ114)-(BU100+BU107+BU114)</f>
        <v>0</v>
      </c>
      <c r="BV226" s="413"/>
      <c r="BW226" s="414">
        <f>(BU100+BU107+BU114)-(BW100+BW107+BW114)</f>
        <v>0</v>
      </c>
      <c r="BX226" s="413"/>
      <c r="BY226" s="414">
        <f t="shared" ref="BY226" si="2747">(BW100+BW107+BW114)-(BY100+BY107+BY114)</f>
        <v>0</v>
      </c>
      <c r="BZ226" s="413"/>
      <c r="CA226" s="414">
        <f t="shared" ref="CA226" si="2748">(BY100+BY107+BY114)-(CA100+CA107+CA114)</f>
        <v>0</v>
      </c>
      <c r="CB226" s="413"/>
      <c r="CC226" s="414">
        <f t="shared" ref="CC226" si="2749">(CA100+CA107+CA114)-(CC100+CC107+CC114)</f>
        <v>0</v>
      </c>
      <c r="CD226" s="413"/>
      <c r="CE226" s="414">
        <f t="shared" ref="CE226" si="2750">(CC100+CC107+CC114)-(CE100+CE107+CE114)</f>
        <v>0</v>
      </c>
      <c r="CF226" s="413"/>
      <c r="CG226" s="414">
        <f t="shared" ref="CG226" si="2751">(CE100+CE107+CE114)-(CG100+CG107+CG114)</f>
        <v>0</v>
      </c>
      <c r="CH226" s="413"/>
      <c r="CI226" s="414">
        <f t="shared" ref="CI226" si="2752">(CG100+CG107+CG114)-(CI100+CI107+CI114)</f>
        <v>0</v>
      </c>
      <c r="CJ226" s="413"/>
      <c r="CK226" s="414">
        <f t="shared" ref="CK226" si="2753">(CI100+CI107+CI114)-(CK100+CK107+CK114)</f>
        <v>0</v>
      </c>
      <c r="CL226" s="413"/>
      <c r="CM226" s="414">
        <f t="shared" ref="CM226" si="2754">(CK100+CK107+CK114)-(CM100+CM107+CM114)</f>
        <v>0</v>
      </c>
      <c r="CN226" s="413"/>
      <c r="CO226" s="414">
        <f t="shared" ref="CO226" si="2755">(CM100+CM107+CM114)-(CO100+CO107+CO114)</f>
        <v>0</v>
      </c>
      <c r="CP226" s="413"/>
      <c r="CQ226" s="414">
        <f t="shared" ref="CQ226" si="2756">(CO100+CO107+CO114)-(CQ100+CQ107+CQ114)</f>
        <v>0</v>
      </c>
      <c r="CR226" s="415"/>
      <c r="CS226" s="414">
        <f>BU226+BW226+BY226+CA226+CC226+CE226+CG226+CI226+CK226+CM226+CO226+CQ226</f>
        <v>0</v>
      </c>
      <c r="CT226" s="61"/>
      <c r="CU226" s="253"/>
      <c r="CV226" s="13"/>
      <c r="CW226" s="14"/>
      <c r="CX226" s="9"/>
      <c r="CY226" s="14"/>
      <c r="CZ226" s="22"/>
      <c r="DA226" s="282"/>
      <c r="DB226" s="412" t="s">
        <v>58</v>
      </c>
      <c r="DC226" s="413" t="s">
        <v>424</v>
      </c>
      <c r="DD226" s="414">
        <f>(CS100+CS107+CS114)-(DD100+DD107+DD114)</f>
        <v>0</v>
      </c>
      <c r="DE226" s="413"/>
      <c r="DF226" s="414">
        <f>(DD100+DD107+DD114)-(DF100+DF107+DF114)</f>
        <v>0</v>
      </c>
      <c r="DG226" s="413"/>
      <c r="DH226" s="414">
        <f t="shared" ref="DH226" si="2757">(DF100+DF107+DF114)-(DH100+DH107+DH114)</f>
        <v>0</v>
      </c>
      <c r="DI226" s="413"/>
      <c r="DJ226" s="414">
        <f t="shared" ref="DJ226" si="2758">(DH100+DH107+DH114)-(DJ100+DJ107+DJ114)</f>
        <v>0</v>
      </c>
      <c r="DK226" s="413"/>
      <c r="DL226" s="414">
        <f t="shared" ref="DL226" si="2759">(DJ100+DJ107+DJ114)-(DL100+DL107+DL114)</f>
        <v>0</v>
      </c>
      <c r="DM226" s="413"/>
      <c r="DN226" s="414">
        <f t="shared" ref="DN226" si="2760">(DL100+DL107+DL114)-(DN100+DN107+DN114)</f>
        <v>0</v>
      </c>
      <c r="DO226" s="413"/>
      <c r="DP226" s="414">
        <f t="shared" ref="DP226" si="2761">(DN100+DN107+DN114)-(DP100+DP107+DP114)</f>
        <v>0</v>
      </c>
      <c r="DQ226" s="413"/>
      <c r="DR226" s="414">
        <f t="shared" ref="DR226" si="2762">(DP100+DP107+DP114)-(DR100+DR107+DR114)</f>
        <v>0</v>
      </c>
      <c r="DS226" s="413"/>
      <c r="DT226" s="414">
        <f t="shared" ref="DT226" si="2763">(DR100+DR107+DR114)-(DT100+DT107+DT114)</f>
        <v>0</v>
      </c>
      <c r="DU226" s="413"/>
      <c r="DV226" s="414">
        <f t="shared" ref="DV226" si="2764">(DT100+DT107+DT114)-(DV100+DV107+DV114)</f>
        <v>0</v>
      </c>
      <c r="DW226" s="413"/>
      <c r="DX226" s="414">
        <f t="shared" ref="DX226" si="2765">(DV100+DV107+DV114)-(DX100+DX107+DX114)</f>
        <v>0</v>
      </c>
      <c r="DY226" s="413"/>
      <c r="DZ226" s="414">
        <f t="shared" ref="DZ226" si="2766">(DX100+DX107+DX114)-(DZ100+DZ107+DZ114)</f>
        <v>0</v>
      </c>
      <c r="EA226" s="415"/>
      <c r="EB226" s="414">
        <f>DD226+DF226+DH226+DJ226+DL226+DN226+DP226+DR226+DT226+DV226+DX226+DZ226</f>
        <v>0</v>
      </c>
      <c r="EC226" s="61"/>
      <c r="ED226" s="253"/>
      <c r="EE226" s="13"/>
      <c r="EF226" s="14"/>
      <c r="EG226" s="9"/>
      <c r="EH226" s="14"/>
      <c r="EI226" s="22"/>
      <c r="EJ226" s="282"/>
      <c r="EK226" s="412" t="s">
        <v>58</v>
      </c>
      <c r="EL226" s="413" t="s">
        <v>424</v>
      </c>
      <c r="EM226" s="414">
        <f>(EB100+EB107+EB114)-(EM100+EM107+EM114)</f>
        <v>0</v>
      </c>
      <c r="EN226" s="413"/>
      <c r="EO226" s="414">
        <f>(EM100+EM107+EM114)-(EO100+EO107+EO114)</f>
        <v>0</v>
      </c>
      <c r="EP226" s="413"/>
      <c r="EQ226" s="414">
        <f t="shared" ref="EQ226" si="2767">(EO100+EO107+EO114)-(EQ100+EQ107+EQ114)</f>
        <v>0</v>
      </c>
      <c r="ER226" s="413"/>
      <c r="ES226" s="414">
        <f t="shared" ref="ES226" si="2768">(EQ100+EQ107+EQ114)-(ES100+ES107+ES114)</f>
        <v>0</v>
      </c>
      <c r="ET226" s="413"/>
      <c r="EU226" s="414">
        <f t="shared" ref="EU226" si="2769">(ES100+ES107+ES114)-(EU100+EU107+EU114)</f>
        <v>0</v>
      </c>
      <c r="EV226" s="413"/>
      <c r="EW226" s="414">
        <f t="shared" ref="EW226" si="2770">(EU100+EU107+EU114)-(EW100+EW107+EW114)</f>
        <v>0</v>
      </c>
      <c r="EX226" s="413"/>
      <c r="EY226" s="414">
        <f t="shared" ref="EY226" si="2771">(EW100+EW107+EW114)-(EY100+EY107+EY114)</f>
        <v>0</v>
      </c>
      <c r="EZ226" s="413"/>
      <c r="FA226" s="414">
        <f t="shared" ref="FA226" si="2772">(EY100+EY107+EY114)-(FA100+FA107+FA114)</f>
        <v>0</v>
      </c>
      <c r="FB226" s="413"/>
      <c r="FC226" s="414">
        <f t="shared" ref="FC226" si="2773">(FA100+FA107+FA114)-(FC100+FC107+FC114)</f>
        <v>0</v>
      </c>
      <c r="FD226" s="413"/>
      <c r="FE226" s="414">
        <f t="shared" ref="FE226" si="2774">(FC100+FC107+FC114)-(FE100+FE107+FE114)</f>
        <v>0</v>
      </c>
      <c r="FF226" s="413"/>
      <c r="FG226" s="414">
        <f t="shared" ref="FG226" si="2775">(FE100+FE107+FE114)-(FG100+FG107+FG114)</f>
        <v>0</v>
      </c>
      <c r="FH226" s="413"/>
      <c r="FI226" s="414">
        <f t="shared" ref="FI226" si="2776">(FG100+FG107+FG114)-(FI100+FI107+FI114)</f>
        <v>0</v>
      </c>
      <c r="FJ226" s="415"/>
      <c r="FK226" s="414">
        <f>EM226+EO226+EQ226+ES226+EU226+EW226+EY226+FA226+FC226+FE226+FG226+FI226</f>
        <v>0</v>
      </c>
      <c r="FL226" s="61"/>
      <c r="FM226" s="253"/>
      <c r="FN226" s="13"/>
      <c r="FO226" s="14"/>
      <c r="FP226" s="9"/>
      <c r="FQ226" s="14"/>
      <c r="FR226" s="22"/>
      <c r="FS226" s="282"/>
    </row>
    <row r="227" spans="1:175" ht="4.5" customHeight="1" x14ac:dyDescent="0.2">
      <c r="A227" s="102"/>
      <c r="B227" s="102"/>
      <c r="C227" s="62"/>
      <c r="D227" s="96"/>
      <c r="E227" s="62"/>
      <c r="F227" s="96"/>
      <c r="G227" s="62"/>
      <c r="H227" s="96"/>
      <c r="I227" s="62"/>
      <c r="J227" s="96"/>
      <c r="K227" s="62"/>
      <c r="L227" s="96"/>
      <c r="M227" s="62"/>
      <c r="N227" s="96"/>
      <c r="O227" s="62"/>
      <c r="P227" s="96"/>
      <c r="Q227" s="62"/>
      <c r="R227" s="96"/>
      <c r="S227" s="62"/>
      <c r="T227" s="96"/>
      <c r="U227" s="62"/>
      <c r="V227" s="96"/>
      <c r="W227" s="62"/>
      <c r="X227" s="96"/>
      <c r="Y227" s="62"/>
      <c r="Z227" s="96"/>
      <c r="AA227" s="62"/>
      <c r="AB227" s="67"/>
      <c r="AC227" s="312"/>
      <c r="AD227" s="304"/>
      <c r="AE227" s="304"/>
      <c r="AF227" s="304"/>
      <c r="AG227" s="304"/>
      <c r="AH227" s="305"/>
      <c r="AI227" s="282"/>
      <c r="AJ227" s="102"/>
      <c r="AK227" s="102"/>
      <c r="AL227" s="62"/>
      <c r="AM227" s="96"/>
      <c r="AN227" s="62"/>
      <c r="AO227" s="96"/>
      <c r="AP227" s="62"/>
      <c r="AQ227" s="96"/>
      <c r="AR227" s="62"/>
      <c r="AS227" s="96"/>
      <c r="AT227" s="62"/>
      <c r="AU227" s="96"/>
      <c r="AV227" s="62"/>
      <c r="AW227" s="96"/>
      <c r="AX227" s="62"/>
      <c r="AY227" s="96"/>
      <c r="AZ227" s="62"/>
      <c r="BA227" s="96"/>
      <c r="BB227" s="62"/>
      <c r="BC227" s="96"/>
      <c r="BD227" s="62"/>
      <c r="BE227" s="96"/>
      <c r="BF227" s="62"/>
      <c r="BG227" s="96"/>
      <c r="BH227" s="62"/>
      <c r="BI227" s="96"/>
      <c r="BJ227" s="62"/>
      <c r="BK227" s="67"/>
      <c r="BL227" s="312"/>
      <c r="BM227" s="304"/>
      <c r="BN227" s="304"/>
      <c r="BO227" s="304"/>
      <c r="BP227" s="304"/>
      <c r="BQ227" s="305"/>
      <c r="BR227" s="282"/>
      <c r="BS227" s="102"/>
      <c r="BT227" s="102"/>
      <c r="BU227" s="62"/>
      <c r="BV227" s="96"/>
      <c r="BW227" s="62"/>
      <c r="BX227" s="96"/>
      <c r="BY227" s="62"/>
      <c r="BZ227" s="96"/>
      <c r="CA227" s="62"/>
      <c r="CB227" s="96"/>
      <c r="CC227" s="62"/>
      <c r="CD227" s="96"/>
      <c r="CE227" s="62"/>
      <c r="CF227" s="96"/>
      <c r="CG227" s="62"/>
      <c r="CH227" s="96"/>
      <c r="CI227" s="62"/>
      <c r="CJ227" s="96"/>
      <c r="CK227" s="62"/>
      <c r="CL227" s="96"/>
      <c r="CM227" s="62"/>
      <c r="CN227" s="96"/>
      <c r="CO227" s="62"/>
      <c r="CP227" s="96"/>
      <c r="CQ227" s="62"/>
      <c r="CR227" s="96"/>
      <c r="CS227" s="62"/>
      <c r="CT227" s="67"/>
      <c r="CU227" s="312"/>
      <c r="CV227" s="304"/>
      <c r="CW227" s="304"/>
      <c r="CX227" s="304"/>
      <c r="CY227" s="304"/>
      <c r="CZ227" s="305"/>
      <c r="DA227" s="282"/>
      <c r="DB227" s="102"/>
      <c r="DC227" s="102"/>
      <c r="DD227" s="62"/>
      <c r="DE227" s="96"/>
      <c r="DF227" s="62"/>
      <c r="DG227" s="96"/>
      <c r="DH227" s="62"/>
      <c r="DI227" s="96"/>
      <c r="DJ227" s="62"/>
      <c r="DK227" s="96"/>
      <c r="DL227" s="62"/>
      <c r="DM227" s="96"/>
      <c r="DN227" s="62"/>
      <c r="DO227" s="96"/>
      <c r="DP227" s="62"/>
      <c r="DQ227" s="96"/>
      <c r="DR227" s="62"/>
      <c r="DS227" s="96"/>
      <c r="DT227" s="62"/>
      <c r="DU227" s="96"/>
      <c r="DV227" s="62"/>
      <c r="DW227" s="96"/>
      <c r="DX227" s="62"/>
      <c r="DY227" s="96"/>
      <c r="DZ227" s="62"/>
      <c r="EA227" s="96"/>
      <c r="EB227" s="62"/>
      <c r="EC227" s="67"/>
      <c r="ED227" s="312"/>
      <c r="EE227" s="304"/>
      <c r="EF227" s="304"/>
      <c r="EG227" s="304"/>
      <c r="EH227" s="304"/>
      <c r="EI227" s="305"/>
      <c r="EJ227" s="282"/>
      <c r="EK227" s="102"/>
      <c r="EL227" s="102"/>
      <c r="EM227" s="62"/>
      <c r="EN227" s="96"/>
      <c r="EO227" s="62"/>
      <c r="EP227" s="96"/>
      <c r="EQ227" s="62"/>
      <c r="ER227" s="96"/>
      <c r="ES227" s="62"/>
      <c r="ET227" s="96"/>
      <c r="EU227" s="62"/>
      <c r="EV227" s="96"/>
      <c r="EW227" s="62"/>
      <c r="EX227" s="96"/>
      <c r="EY227" s="62"/>
      <c r="EZ227" s="96"/>
      <c r="FA227" s="62"/>
      <c r="FB227" s="96"/>
      <c r="FC227" s="62"/>
      <c r="FD227" s="96"/>
      <c r="FE227" s="62"/>
      <c r="FF227" s="96"/>
      <c r="FG227" s="62"/>
      <c r="FH227" s="96"/>
      <c r="FI227" s="62"/>
      <c r="FJ227" s="96"/>
      <c r="FK227" s="62"/>
      <c r="FL227" s="67"/>
      <c r="FM227" s="312"/>
      <c r="FN227" s="304"/>
      <c r="FO227" s="304"/>
      <c r="FP227" s="304"/>
      <c r="FQ227" s="304"/>
      <c r="FR227" s="305"/>
      <c r="FS227" s="282"/>
    </row>
    <row r="228" spans="1:175" s="28" customFormat="1" collapsed="1" x14ac:dyDescent="0.2">
      <c r="A228" s="50" t="s">
        <v>41</v>
      </c>
      <c r="B228" s="50" t="s">
        <v>331</v>
      </c>
      <c r="C228" s="51">
        <f>SUM(C229:C232)</f>
        <v>0</v>
      </c>
      <c r="D228" s="95"/>
      <c r="E228" s="51">
        <f>SUM(E229:E232)</f>
        <v>0</v>
      </c>
      <c r="F228" s="95"/>
      <c r="G228" s="51">
        <f>SUM(G229:G232)</f>
        <v>0</v>
      </c>
      <c r="H228" s="95"/>
      <c r="I228" s="51">
        <f>SUM(I229:I232)</f>
        <v>0</v>
      </c>
      <c r="J228" s="95"/>
      <c r="K228" s="51">
        <f>SUM(K229:K232)</f>
        <v>0</v>
      </c>
      <c r="L228" s="95"/>
      <c r="M228" s="51">
        <f>SUM(M229:M232)</f>
        <v>0</v>
      </c>
      <c r="N228" s="95"/>
      <c r="O228" s="51">
        <f>SUM(O229:O232)</f>
        <v>0</v>
      </c>
      <c r="P228" s="95"/>
      <c r="Q228" s="51">
        <f>SUM(Q229:Q232)</f>
        <v>0</v>
      </c>
      <c r="R228" s="95"/>
      <c r="S228" s="51">
        <f>SUM(S229:S232)</f>
        <v>0</v>
      </c>
      <c r="T228" s="95"/>
      <c r="U228" s="51">
        <f>SUM(U229:U232)</f>
        <v>0</v>
      </c>
      <c r="V228" s="95"/>
      <c r="W228" s="51">
        <f>SUM(W229:W232)</f>
        <v>0</v>
      </c>
      <c r="X228" s="95"/>
      <c r="Y228" s="51">
        <f>SUM(Y229:Y232)</f>
        <v>0</v>
      </c>
      <c r="Z228" s="95"/>
      <c r="AA228" s="51">
        <f>C228+E228+G228+I228+K228+M228+O228+Q228+S228+U228+W228+Y228</f>
        <v>0</v>
      </c>
      <c r="AB228" s="250"/>
      <c r="AC228" s="312"/>
      <c r="AD228" s="304"/>
      <c r="AE228" s="304"/>
      <c r="AF228" s="304"/>
      <c r="AG228" s="304"/>
      <c r="AH228" s="305"/>
      <c r="AI228" s="282"/>
      <c r="AJ228" s="50" t="s">
        <v>41</v>
      </c>
      <c r="AK228" s="50" t="s">
        <v>331</v>
      </c>
      <c r="AL228" s="51">
        <f>SUM(AL229:AL232)</f>
        <v>0</v>
      </c>
      <c r="AM228" s="95"/>
      <c r="AN228" s="51">
        <f>SUM(AN229:AN232)</f>
        <v>0</v>
      </c>
      <c r="AO228" s="95"/>
      <c r="AP228" s="51">
        <f>SUM(AP229:AP232)</f>
        <v>0</v>
      </c>
      <c r="AQ228" s="95"/>
      <c r="AR228" s="51">
        <f>SUM(AR229:AR232)</f>
        <v>0</v>
      </c>
      <c r="AS228" s="95"/>
      <c r="AT228" s="51">
        <f>SUM(AT229:AT232)</f>
        <v>0</v>
      </c>
      <c r="AU228" s="95"/>
      <c r="AV228" s="51">
        <f>SUM(AV229:AV232)</f>
        <v>0</v>
      </c>
      <c r="AW228" s="95"/>
      <c r="AX228" s="51">
        <f>SUM(AX229:AX232)</f>
        <v>0</v>
      </c>
      <c r="AY228" s="95"/>
      <c r="AZ228" s="51">
        <f>SUM(AZ229:AZ232)</f>
        <v>0</v>
      </c>
      <c r="BA228" s="95"/>
      <c r="BB228" s="51">
        <f>SUM(BB229:BB232)</f>
        <v>0</v>
      </c>
      <c r="BC228" s="95"/>
      <c r="BD228" s="51">
        <f>SUM(BD229:BD232)</f>
        <v>0</v>
      </c>
      <c r="BE228" s="95"/>
      <c r="BF228" s="51">
        <f>SUM(BF229:BF232)</f>
        <v>0</v>
      </c>
      <c r="BG228" s="95"/>
      <c r="BH228" s="51">
        <f>SUM(BH229:BH232)</f>
        <v>0</v>
      </c>
      <c r="BI228" s="95"/>
      <c r="BJ228" s="51">
        <f>AL228+AN228+AP228+AR228+AT228+AV228+AX228+AZ228+BB228+BD228+BF228+BH228</f>
        <v>0</v>
      </c>
      <c r="BK228" s="250"/>
      <c r="BL228" s="312"/>
      <c r="BM228" s="304"/>
      <c r="BN228" s="304"/>
      <c r="BO228" s="304"/>
      <c r="BP228" s="304"/>
      <c r="BQ228" s="305"/>
      <c r="BR228" s="282"/>
      <c r="BS228" s="50" t="s">
        <v>41</v>
      </c>
      <c r="BT228" s="50" t="s">
        <v>331</v>
      </c>
      <c r="BU228" s="51">
        <f>SUM(BU229:BU232)</f>
        <v>0</v>
      </c>
      <c r="BV228" s="95"/>
      <c r="BW228" s="51">
        <f>SUM(BW229:BW232)</f>
        <v>0</v>
      </c>
      <c r="BX228" s="95"/>
      <c r="BY228" s="51">
        <f>SUM(BY229:BY232)</f>
        <v>0</v>
      </c>
      <c r="BZ228" s="95"/>
      <c r="CA228" s="51">
        <f>SUM(CA229:CA232)</f>
        <v>0</v>
      </c>
      <c r="CB228" s="95"/>
      <c r="CC228" s="51">
        <f>SUM(CC229:CC232)</f>
        <v>0</v>
      </c>
      <c r="CD228" s="95"/>
      <c r="CE228" s="51">
        <f>SUM(CE229:CE232)</f>
        <v>0</v>
      </c>
      <c r="CF228" s="95"/>
      <c r="CG228" s="51">
        <f>SUM(CG229:CG232)</f>
        <v>0</v>
      </c>
      <c r="CH228" s="95"/>
      <c r="CI228" s="51">
        <f>SUM(CI229:CI232)</f>
        <v>0</v>
      </c>
      <c r="CJ228" s="95"/>
      <c r="CK228" s="51">
        <f>SUM(CK229:CK232)</f>
        <v>0</v>
      </c>
      <c r="CL228" s="95"/>
      <c r="CM228" s="51">
        <f>SUM(CM229:CM232)</f>
        <v>0</v>
      </c>
      <c r="CN228" s="95"/>
      <c r="CO228" s="51">
        <f>SUM(CO229:CO232)</f>
        <v>0</v>
      </c>
      <c r="CP228" s="95"/>
      <c r="CQ228" s="51">
        <f>SUM(CQ229:CQ232)</f>
        <v>0</v>
      </c>
      <c r="CR228" s="95"/>
      <c r="CS228" s="51">
        <f>BU228+BW228+BY228+CA228+CC228+CE228+CG228+CI228+CK228+CM228+CO228+CQ228</f>
        <v>0</v>
      </c>
      <c r="CT228" s="250"/>
      <c r="CU228" s="312"/>
      <c r="CV228" s="304"/>
      <c r="CW228" s="304"/>
      <c r="CX228" s="304"/>
      <c r="CY228" s="304"/>
      <c r="CZ228" s="305"/>
      <c r="DA228" s="282"/>
      <c r="DB228" s="50" t="s">
        <v>41</v>
      </c>
      <c r="DC228" s="50" t="s">
        <v>331</v>
      </c>
      <c r="DD228" s="51">
        <f>SUM(DD229:DD232)</f>
        <v>0</v>
      </c>
      <c r="DE228" s="95"/>
      <c r="DF228" s="51">
        <f>SUM(DF229:DF232)</f>
        <v>0</v>
      </c>
      <c r="DG228" s="95"/>
      <c r="DH228" s="51">
        <f>SUM(DH229:DH232)</f>
        <v>0</v>
      </c>
      <c r="DI228" s="95"/>
      <c r="DJ228" s="51">
        <f>SUM(DJ229:DJ232)</f>
        <v>0</v>
      </c>
      <c r="DK228" s="95"/>
      <c r="DL228" s="51">
        <f>SUM(DL229:DL232)</f>
        <v>0</v>
      </c>
      <c r="DM228" s="95"/>
      <c r="DN228" s="51">
        <f>SUM(DN229:DN232)</f>
        <v>0</v>
      </c>
      <c r="DO228" s="95"/>
      <c r="DP228" s="51">
        <f>SUM(DP229:DP232)</f>
        <v>0</v>
      </c>
      <c r="DQ228" s="95"/>
      <c r="DR228" s="51">
        <f>SUM(DR229:DR232)</f>
        <v>0</v>
      </c>
      <c r="DS228" s="95"/>
      <c r="DT228" s="51">
        <f>SUM(DT229:DT232)</f>
        <v>0</v>
      </c>
      <c r="DU228" s="95"/>
      <c r="DV228" s="51">
        <f>SUM(DV229:DV232)</f>
        <v>0</v>
      </c>
      <c r="DW228" s="95"/>
      <c r="DX228" s="51">
        <f>SUM(DX229:DX232)</f>
        <v>0</v>
      </c>
      <c r="DY228" s="95"/>
      <c r="DZ228" s="51">
        <f>SUM(DZ229:DZ232)</f>
        <v>0</v>
      </c>
      <c r="EA228" s="95"/>
      <c r="EB228" s="51">
        <f>DD228+DF228+DH228+DJ228+DL228+DN228+DP228+DR228+DT228+DV228+DX228+DZ228</f>
        <v>0</v>
      </c>
      <c r="EC228" s="250"/>
      <c r="ED228" s="312"/>
      <c r="EE228" s="304"/>
      <c r="EF228" s="304"/>
      <c r="EG228" s="304"/>
      <c r="EH228" s="304"/>
      <c r="EI228" s="305"/>
      <c r="EJ228" s="282"/>
      <c r="EK228" s="50" t="s">
        <v>41</v>
      </c>
      <c r="EL228" s="50" t="s">
        <v>331</v>
      </c>
      <c r="EM228" s="51">
        <f>SUM(EM229:EM232)</f>
        <v>0</v>
      </c>
      <c r="EN228" s="95"/>
      <c r="EO228" s="51">
        <f>SUM(EO229:EO232)</f>
        <v>0</v>
      </c>
      <c r="EP228" s="95"/>
      <c r="EQ228" s="51">
        <f>SUM(EQ229:EQ232)</f>
        <v>0</v>
      </c>
      <c r="ER228" s="95"/>
      <c r="ES228" s="51">
        <f>SUM(ES229:ES232)</f>
        <v>0</v>
      </c>
      <c r="ET228" s="95"/>
      <c r="EU228" s="51">
        <f>SUM(EU229:EU232)</f>
        <v>0</v>
      </c>
      <c r="EV228" s="95"/>
      <c r="EW228" s="51">
        <f>SUM(EW229:EW232)</f>
        <v>0</v>
      </c>
      <c r="EX228" s="95"/>
      <c r="EY228" s="51">
        <f>SUM(EY229:EY232)</f>
        <v>0</v>
      </c>
      <c r="EZ228" s="95"/>
      <c r="FA228" s="51">
        <f>SUM(FA229:FA232)</f>
        <v>0</v>
      </c>
      <c r="FB228" s="95"/>
      <c r="FC228" s="51">
        <f>SUM(FC229:FC232)</f>
        <v>0</v>
      </c>
      <c r="FD228" s="95"/>
      <c r="FE228" s="51">
        <f>SUM(FE229:FE232)</f>
        <v>0</v>
      </c>
      <c r="FF228" s="95"/>
      <c r="FG228" s="51">
        <f>SUM(FG229:FG232)</f>
        <v>0</v>
      </c>
      <c r="FH228" s="95"/>
      <c r="FI228" s="51">
        <f>SUM(FI229:FI232)</f>
        <v>0</v>
      </c>
      <c r="FJ228" s="95"/>
      <c r="FK228" s="51">
        <f>EM228+EO228+EQ228+ES228+EU228+EW228+EY228+FA228+FC228+FE228+FG228+FI228</f>
        <v>0</v>
      </c>
      <c r="FL228" s="250"/>
      <c r="FM228" s="312"/>
      <c r="FN228" s="304"/>
      <c r="FO228" s="304"/>
      <c r="FP228" s="304"/>
      <c r="FQ228" s="304"/>
      <c r="FR228" s="305"/>
      <c r="FS228" s="282"/>
    </row>
    <row r="229" spans="1:175" hidden="1" outlineLevel="1" x14ac:dyDescent="0.2">
      <c r="A229" s="412" t="s">
        <v>50</v>
      </c>
      <c r="B229" s="412" t="s">
        <v>425</v>
      </c>
      <c r="C229" s="413">
        <f>-C212</f>
        <v>0</v>
      </c>
      <c r="D229" s="414"/>
      <c r="E229" s="413">
        <f>-E212</f>
        <v>0</v>
      </c>
      <c r="F229" s="414"/>
      <c r="G229" s="413">
        <f>-G212</f>
        <v>0</v>
      </c>
      <c r="H229" s="414"/>
      <c r="I229" s="413">
        <f>-I212</f>
        <v>0</v>
      </c>
      <c r="J229" s="414"/>
      <c r="K229" s="413">
        <f>-K212</f>
        <v>0</v>
      </c>
      <c r="L229" s="414"/>
      <c r="M229" s="413">
        <f>-M212</f>
        <v>0</v>
      </c>
      <c r="N229" s="414"/>
      <c r="O229" s="413">
        <f>-O212</f>
        <v>0</v>
      </c>
      <c r="P229" s="414"/>
      <c r="Q229" s="413">
        <f>-Q212</f>
        <v>0</v>
      </c>
      <c r="R229" s="414"/>
      <c r="S229" s="413">
        <f>-S212</f>
        <v>0</v>
      </c>
      <c r="T229" s="414"/>
      <c r="U229" s="413">
        <f>-U212</f>
        <v>0</v>
      </c>
      <c r="V229" s="414"/>
      <c r="W229" s="413">
        <f>-W212</f>
        <v>0</v>
      </c>
      <c r="X229" s="414"/>
      <c r="Y229" s="413">
        <f>-Y212</f>
        <v>0</v>
      </c>
      <c r="Z229" s="414"/>
      <c r="AA229" s="415">
        <f>C229+E229+G229+I229+K229+M229+O229+Q229+S229+U229+W229+Y229</f>
        <v>0</v>
      </c>
      <c r="AB229" s="414"/>
      <c r="AC229" s="253"/>
      <c r="AD229" s="13"/>
      <c r="AE229" s="14"/>
      <c r="AF229" s="9"/>
      <c r="AG229" s="14"/>
      <c r="AH229" s="22"/>
      <c r="AI229" s="282"/>
      <c r="AJ229" s="412" t="s">
        <v>50</v>
      </c>
      <c r="AK229" s="413" t="s">
        <v>425</v>
      </c>
      <c r="AL229" s="414">
        <f>-AL212</f>
        <v>0</v>
      </c>
      <c r="AM229" s="413"/>
      <c r="AN229" s="414">
        <f>-AN212</f>
        <v>0</v>
      </c>
      <c r="AO229" s="413"/>
      <c r="AP229" s="414">
        <f>-AP212</f>
        <v>0</v>
      </c>
      <c r="AQ229" s="413"/>
      <c r="AR229" s="414">
        <f>-AR212</f>
        <v>0</v>
      </c>
      <c r="AS229" s="413"/>
      <c r="AT229" s="414">
        <f>-AT212</f>
        <v>0</v>
      </c>
      <c r="AU229" s="413"/>
      <c r="AV229" s="414">
        <f>-AV212</f>
        <v>0</v>
      </c>
      <c r="AW229" s="413"/>
      <c r="AX229" s="414">
        <f>-AX212</f>
        <v>0</v>
      </c>
      <c r="AY229" s="413"/>
      <c r="AZ229" s="414">
        <f>-AZ212</f>
        <v>0</v>
      </c>
      <c r="BA229" s="413"/>
      <c r="BB229" s="414">
        <f>-BB212</f>
        <v>0</v>
      </c>
      <c r="BC229" s="413"/>
      <c r="BD229" s="414">
        <f>-BD212</f>
        <v>0</v>
      </c>
      <c r="BE229" s="413"/>
      <c r="BF229" s="414">
        <f>-BF212</f>
        <v>0</v>
      </c>
      <c r="BG229" s="413"/>
      <c r="BH229" s="414">
        <f>-BH212</f>
        <v>0</v>
      </c>
      <c r="BI229" s="415"/>
      <c r="BJ229" s="414">
        <f>AL229+AN229+AP229+AR229+AT229+AV229+AX229+AZ229+BB229+BD229+BF229+BH229</f>
        <v>0</v>
      </c>
      <c r="BK229" s="61"/>
      <c r="BL229" s="253"/>
      <c r="BM229" s="13"/>
      <c r="BN229" s="14"/>
      <c r="BO229" s="9"/>
      <c r="BP229" s="14"/>
      <c r="BQ229" s="22"/>
      <c r="BR229" s="282"/>
      <c r="BS229" s="412" t="s">
        <v>50</v>
      </c>
      <c r="BT229" s="413" t="s">
        <v>425</v>
      </c>
      <c r="BU229" s="414">
        <f>-BU212</f>
        <v>0</v>
      </c>
      <c r="BV229" s="413"/>
      <c r="BW229" s="414">
        <f>-BW212</f>
        <v>0</v>
      </c>
      <c r="BX229" s="413"/>
      <c r="BY229" s="414">
        <f>-BY212</f>
        <v>0</v>
      </c>
      <c r="BZ229" s="413"/>
      <c r="CA229" s="414">
        <f>-CA212</f>
        <v>0</v>
      </c>
      <c r="CB229" s="413"/>
      <c r="CC229" s="414">
        <f>-CC212</f>
        <v>0</v>
      </c>
      <c r="CD229" s="413"/>
      <c r="CE229" s="414">
        <f>-CE212</f>
        <v>0</v>
      </c>
      <c r="CF229" s="413"/>
      <c r="CG229" s="414">
        <f>-CG212</f>
        <v>0</v>
      </c>
      <c r="CH229" s="413"/>
      <c r="CI229" s="414">
        <f>-CI212</f>
        <v>0</v>
      </c>
      <c r="CJ229" s="413"/>
      <c r="CK229" s="414">
        <f>-CK212</f>
        <v>0</v>
      </c>
      <c r="CL229" s="413"/>
      <c r="CM229" s="414">
        <f>-CM212</f>
        <v>0</v>
      </c>
      <c r="CN229" s="413"/>
      <c r="CO229" s="414">
        <f>-CO212</f>
        <v>0</v>
      </c>
      <c r="CP229" s="413"/>
      <c r="CQ229" s="414">
        <f>-CQ212</f>
        <v>0</v>
      </c>
      <c r="CR229" s="415"/>
      <c r="CS229" s="414">
        <f>BU229+BW229+BY229+CA229+CC229+CE229+CG229+CI229+CK229+CM229+CO229+CQ229</f>
        <v>0</v>
      </c>
      <c r="CT229" s="61"/>
      <c r="CU229" s="253"/>
      <c r="CV229" s="13"/>
      <c r="CW229" s="14"/>
      <c r="CX229" s="9"/>
      <c r="CY229" s="14"/>
      <c r="CZ229" s="22"/>
      <c r="DA229" s="282"/>
      <c r="DB229" s="412" t="s">
        <v>50</v>
      </c>
      <c r="DC229" s="413" t="s">
        <v>425</v>
      </c>
      <c r="DD229" s="414">
        <f>-DD212</f>
        <v>0</v>
      </c>
      <c r="DE229" s="413"/>
      <c r="DF229" s="414">
        <f>-DF212</f>
        <v>0</v>
      </c>
      <c r="DG229" s="413"/>
      <c r="DH229" s="414">
        <f>-DH212</f>
        <v>0</v>
      </c>
      <c r="DI229" s="413"/>
      <c r="DJ229" s="414">
        <f>-DJ212</f>
        <v>0</v>
      </c>
      <c r="DK229" s="413"/>
      <c r="DL229" s="414">
        <f>-DL212</f>
        <v>0</v>
      </c>
      <c r="DM229" s="413"/>
      <c r="DN229" s="414">
        <f>-DN212</f>
        <v>0</v>
      </c>
      <c r="DO229" s="413"/>
      <c r="DP229" s="414">
        <f>-DP212</f>
        <v>0</v>
      </c>
      <c r="DQ229" s="413"/>
      <c r="DR229" s="414">
        <f>-DR212</f>
        <v>0</v>
      </c>
      <c r="DS229" s="413"/>
      <c r="DT229" s="414">
        <f>-DT212</f>
        <v>0</v>
      </c>
      <c r="DU229" s="413"/>
      <c r="DV229" s="414">
        <f>-DV212</f>
        <v>0</v>
      </c>
      <c r="DW229" s="413"/>
      <c r="DX229" s="414">
        <f>-DX212</f>
        <v>0</v>
      </c>
      <c r="DY229" s="413"/>
      <c r="DZ229" s="414">
        <f>-DZ212</f>
        <v>0</v>
      </c>
      <c r="EA229" s="415"/>
      <c r="EB229" s="414">
        <f>DD229+DF229+DH229+DJ229+DL229+DN229+DP229+DR229+DT229+DV229+DX229+DZ229</f>
        <v>0</v>
      </c>
      <c r="EC229" s="61"/>
      <c r="ED229" s="253"/>
      <c r="EE229" s="13"/>
      <c r="EF229" s="14"/>
      <c r="EG229" s="9"/>
      <c r="EH229" s="14"/>
      <c r="EI229" s="22"/>
      <c r="EJ229" s="282"/>
      <c r="EK229" s="412" t="s">
        <v>50</v>
      </c>
      <c r="EL229" s="413" t="s">
        <v>425</v>
      </c>
      <c r="EM229" s="414">
        <f>-EM212</f>
        <v>0</v>
      </c>
      <c r="EN229" s="413"/>
      <c r="EO229" s="414">
        <f>-EO212</f>
        <v>0</v>
      </c>
      <c r="EP229" s="413"/>
      <c r="EQ229" s="414">
        <f>-EQ212</f>
        <v>0</v>
      </c>
      <c r="ER229" s="413"/>
      <c r="ES229" s="414">
        <f>-ES212</f>
        <v>0</v>
      </c>
      <c r="ET229" s="413"/>
      <c r="EU229" s="414">
        <f>-EU212</f>
        <v>0</v>
      </c>
      <c r="EV229" s="413"/>
      <c r="EW229" s="414">
        <f>-EW212</f>
        <v>0</v>
      </c>
      <c r="EX229" s="413"/>
      <c r="EY229" s="414">
        <f>-EY212</f>
        <v>0</v>
      </c>
      <c r="EZ229" s="413"/>
      <c r="FA229" s="414">
        <f>-FA212</f>
        <v>0</v>
      </c>
      <c r="FB229" s="413"/>
      <c r="FC229" s="414">
        <f>-FC212</f>
        <v>0</v>
      </c>
      <c r="FD229" s="413"/>
      <c r="FE229" s="414">
        <f>-FE212</f>
        <v>0</v>
      </c>
      <c r="FF229" s="413"/>
      <c r="FG229" s="414">
        <f>-FG212</f>
        <v>0</v>
      </c>
      <c r="FH229" s="413"/>
      <c r="FI229" s="414">
        <f>-FI212</f>
        <v>0</v>
      </c>
      <c r="FJ229" s="415"/>
      <c r="FK229" s="414">
        <f>EM229+EO229+EQ229+ES229+EU229+EW229+EY229+FA229+FC229+FE229+FG229+FI229</f>
        <v>0</v>
      </c>
      <c r="FL229" s="61"/>
      <c r="FM229" s="253"/>
      <c r="FN229" s="13"/>
      <c r="FO229" s="14"/>
      <c r="FP229" s="9"/>
      <c r="FQ229" s="14"/>
      <c r="FR229" s="22"/>
      <c r="FS229" s="282"/>
    </row>
    <row r="230" spans="1:175" hidden="1" outlineLevel="1" x14ac:dyDescent="0.2">
      <c r="A230" s="412" t="s">
        <v>52</v>
      </c>
      <c r="B230" s="412" t="s">
        <v>426</v>
      </c>
      <c r="C230" s="413">
        <f>(C154+C161+C168)</f>
        <v>0</v>
      </c>
      <c r="D230" s="414"/>
      <c r="E230" s="413">
        <f>(E154+E161+E168)-(C154+C161+C168)</f>
        <v>0</v>
      </c>
      <c r="F230" s="414"/>
      <c r="G230" s="413">
        <f t="shared" ref="G230" si="2777">(G154+G161+G168)-(E154+E161+E168)</f>
        <v>0</v>
      </c>
      <c r="H230" s="414"/>
      <c r="I230" s="413">
        <f t="shared" ref="I230" si="2778">(I154+I161+I168)-(G154+G161+G168)</f>
        <v>0</v>
      </c>
      <c r="J230" s="414"/>
      <c r="K230" s="413">
        <f t="shared" ref="K230" si="2779">(K154+K161+K168)-(I154+I161+I168)</f>
        <v>0</v>
      </c>
      <c r="L230" s="414"/>
      <c r="M230" s="413">
        <f t="shared" ref="M230" si="2780">(M154+M161+M168)-(K154+K161+K168)</f>
        <v>0</v>
      </c>
      <c r="N230" s="414"/>
      <c r="O230" s="413">
        <f t="shared" ref="O230" si="2781">(O154+O161+O168)-(M154+M161+M168)</f>
        <v>0</v>
      </c>
      <c r="P230" s="414"/>
      <c r="Q230" s="413">
        <f t="shared" ref="Q230" si="2782">(Q154+Q161+Q168)-(O154+O161+O168)</f>
        <v>0</v>
      </c>
      <c r="R230" s="414"/>
      <c r="S230" s="413">
        <f t="shared" ref="S230" si="2783">(S154+S161+S168)-(Q154+Q161+Q168)</f>
        <v>0</v>
      </c>
      <c r="T230" s="414"/>
      <c r="U230" s="413">
        <f t="shared" ref="U230" si="2784">(U154+U161+U168)-(S154+S161+S168)</f>
        <v>0</v>
      </c>
      <c r="V230" s="414"/>
      <c r="W230" s="413">
        <f t="shared" ref="W230" si="2785">(W154+W161+W168)-(U154+U161+U168)</f>
        <v>0</v>
      </c>
      <c r="X230" s="414"/>
      <c r="Y230" s="413">
        <f t="shared" ref="Y230" si="2786">(Y154+Y161+Y168)-(W154+W161+W168)</f>
        <v>0</v>
      </c>
      <c r="Z230" s="414"/>
      <c r="AA230" s="415">
        <f>C230+E230+G230+I230+K230+M230+O230+Q230+S230+U230+W230+Y230</f>
        <v>0</v>
      </c>
      <c r="AB230" s="414"/>
      <c r="AC230" s="253"/>
      <c r="AD230" s="13"/>
      <c r="AE230" s="14"/>
      <c r="AF230" s="9"/>
      <c r="AG230" s="14"/>
      <c r="AH230" s="22"/>
      <c r="AI230" s="282"/>
      <c r="AJ230" s="412" t="s">
        <v>52</v>
      </c>
      <c r="AK230" s="413" t="s">
        <v>426</v>
      </c>
      <c r="AL230" s="414">
        <f>(AL154+AL161+AL168)-(AA154+AA161+AA168)</f>
        <v>0</v>
      </c>
      <c r="AM230" s="413"/>
      <c r="AN230" s="414">
        <f>(AN154+AN161+AN168)-(AL154+AL161+AL168)</f>
        <v>0</v>
      </c>
      <c r="AO230" s="413"/>
      <c r="AP230" s="414">
        <f t="shared" ref="AP230" si="2787">(AP154+AP161+AP168)-(AN154+AN161+AN168)</f>
        <v>0</v>
      </c>
      <c r="AQ230" s="413"/>
      <c r="AR230" s="414">
        <f t="shared" ref="AR230" si="2788">(AR154+AR161+AR168)-(AP154+AP161+AP168)</f>
        <v>0</v>
      </c>
      <c r="AS230" s="413"/>
      <c r="AT230" s="414">
        <f t="shared" ref="AT230" si="2789">(AT154+AT161+AT168)-(AR154+AR161+AR168)</f>
        <v>0</v>
      </c>
      <c r="AU230" s="413"/>
      <c r="AV230" s="414">
        <f t="shared" ref="AV230" si="2790">(AV154+AV161+AV168)-(AT154+AT161+AT168)</f>
        <v>0</v>
      </c>
      <c r="AW230" s="413"/>
      <c r="AX230" s="414">
        <f t="shared" ref="AX230" si="2791">(AX154+AX161+AX168)-(AV154+AV161+AV168)</f>
        <v>0</v>
      </c>
      <c r="AY230" s="413"/>
      <c r="AZ230" s="414">
        <f t="shared" ref="AZ230" si="2792">(AZ154+AZ161+AZ168)-(AX154+AX161+AX168)</f>
        <v>0</v>
      </c>
      <c r="BA230" s="413"/>
      <c r="BB230" s="414">
        <f t="shared" ref="BB230" si="2793">(BB154+BB161+BB168)-(AZ154+AZ161+AZ168)</f>
        <v>0</v>
      </c>
      <c r="BC230" s="413"/>
      <c r="BD230" s="414">
        <f t="shared" ref="BD230" si="2794">(BD154+BD161+BD168)-(BB154+BB161+BB168)</f>
        <v>0</v>
      </c>
      <c r="BE230" s="413"/>
      <c r="BF230" s="414">
        <f t="shared" ref="BF230" si="2795">(BF154+BF161+BF168)-(BD154+BD161+BD168)</f>
        <v>0</v>
      </c>
      <c r="BG230" s="413"/>
      <c r="BH230" s="414">
        <f t="shared" ref="BH230" si="2796">(BH154+BH161+BH168)-(BF154+BF161+BF168)</f>
        <v>0</v>
      </c>
      <c r="BI230" s="415"/>
      <c r="BJ230" s="414">
        <f>AL230+AN230+AP230+AR230+AT230+AV230+AX230+AZ230+BB230+BD230+BF230+BH230</f>
        <v>0</v>
      </c>
      <c r="BK230" s="61"/>
      <c r="BL230" s="253"/>
      <c r="BM230" s="13"/>
      <c r="BN230" s="14"/>
      <c r="BO230" s="9"/>
      <c r="BP230" s="14"/>
      <c r="BQ230" s="22"/>
      <c r="BR230" s="282"/>
      <c r="BS230" s="412" t="s">
        <v>52</v>
      </c>
      <c r="BT230" s="413" t="s">
        <v>426</v>
      </c>
      <c r="BU230" s="414">
        <f>(BU154+BU161+BU168)-(BJ154+BJ161+BJ168)</f>
        <v>0</v>
      </c>
      <c r="BV230" s="413"/>
      <c r="BW230" s="414">
        <f>(BW154+BW161+BW168)-(BU154+BU161+BU168)</f>
        <v>0</v>
      </c>
      <c r="BX230" s="413"/>
      <c r="BY230" s="414">
        <f t="shared" ref="BY230" si="2797">(BY154+BY161+BY168)-(BW154+BW161+BW168)</f>
        <v>0</v>
      </c>
      <c r="BZ230" s="413"/>
      <c r="CA230" s="414">
        <f t="shared" ref="CA230" si="2798">(CA154+CA161+CA168)-(BY154+BY161+BY168)</f>
        <v>0</v>
      </c>
      <c r="CB230" s="413"/>
      <c r="CC230" s="414">
        <f t="shared" ref="CC230" si="2799">(CC154+CC161+CC168)-(CA154+CA161+CA168)</f>
        <v>0</v>
      </c>
      <c r="CD230" s="413"/>
      <c r="CE230" s="414">
        <f t="shared" ref="CE230" si="2800">(CE154+CE161+CE168)-(CC154+CC161+CC168)</f>
        <v>0</v>
      </c>
      <c r="CF230" s="413"/>
      <c r="CG230" s="414">
        <f t="shared" ref="CG230" si="2801">(CG154+CG161+CG168)-(CE154+CE161+CE168)</f>
        <v>0</v>
      </c>
      <c r="CH230" s="413"/>
      <c r="CI230" s="414">
        <f t="shared" ref="CI230" si="2802">(CI154+CI161+CI168)-(CG154+CG161+CG168)</f>
        <v>0</v>
      </c>
      <c r="CJ230" s="413"/>
      <c r="CK230" s="414">
        <f t="shared" ref="CK230" si="2803">(CK154+CK161+CK168)-(CI154+CI161+CI168)</f>
        <v>0</v>
      </c>
      <c r="CL230" s="413"/>
      <c r="CM230" s="414">
        <f t="shared" ref="CM230" si="2804">(CM154+CM161+CM168)-(CK154+CK161+CK168)</f>
        <v>0</v>
      </c>
      <c r="CN230" s="413"/>
      <c r="CO230" s="414">
        <f t="shared" ref="CO230" si="2805">(CO154+CO161+CO168)-(CM154+CM161+CM168)</f>
        <v>0</v>
      </c>
      <c r="CP230" s="413"/>
      <c r="CQ230" s="414">
        <f t="shared" ref="CQ230" si="2806">(CQ154+CQ161+CQ168)-(CO154+CO161+CO168)</f>
        <v>0</v>
      </c>
      <c r="CR230" s="415"/>
      <c r="CS230" s="414">
        <f>BU230+BW230+BY230+CA230+CC230+CE230+CG230+CI230+CK230+CM230+CO230+CQ230</f>
        <v>0</v>
      </c>
      <c r="CT230" s="61"/>
      <c r="CU230" s="253"/>
      <c r="CV230" s="13"/>
      <c r="CW230" s="14"/>
      <c r="CX230" s="9"/>
      <c r="CY230" s="14"/>
      <c r="CZ230" s="22"/>
      <c r="DA230" s="282"/>
      <c r="DB230" s="412" t="s">
        <v>52</v>
      </c>
      <c r="DC230" s="413" t="s">
        <v>426</v>
      </c>
      <c r="DD230" s="414">
        <f>(DD154+DD161+DD168)-(CS154+CS161+CS168)</f>
        <v>0</v>
      </c>
      <c r="DE230" s="413"/>
      <c r="DF230" s="414">
        <f>(DF154+DF161+DF168)-(DD154+DD161+DD168)</f>
        <v>0</v>
      </c>
      <c r="DG230" s="413"/>
      <c r="DH230" s="414">
        <f t="shared" ref="DH230" si="2807">(DH154+DH161+DH168)-(DF154+DF161+DF168)</f>
        <v>0</v>
      </c>
      <c r="DI230" s="413"/>
      <c r="DJ230" s="414">
        <f t="shared" ref="DJ230" si="2808">(DJ154+DJ161+DJ168)-(DH154+DH161+DH168)</f>
        <v>0</v>
      </c>
      <c r="DK230" s="413"/>
      <c r="DL230" s="414">
        <f t="shared" ref="DL230" si="2809">(DL154+DL161+DL168)-(DJ154+DJ161+DJ168)</f>
        <v>0</v>
      </c>
      <c r="DM230" s="413"/>
      <c r="DN230" s="414">
        <f t="shared" ref="DN230" si="2810">(DN154+DN161+DN168)-(DL154+DL161+DL168)</f>
        <v>0</v>
      </c>
      <c r="DO230" s="413"/>
      <c r="DP230" s="414">
        <f t="shared" ref="DP230" si="2811">(DP154+DP161+DP168)-(DN154+DN161+DN168)</f>
        <v>0</v>
      </c>
      <c r="DQ230" s="413"/>
      <c r="DR230" s="414">
        <f t="shared" ref="DR230" si="2812">(DR154+DR161+DR168)-(DP154+DP161+DP168)</f>
        <v>0</v>
      </c>
      <c r="DS230" s="413"/>
      <c r="DT230" s="414">
        <f t="shared" ref="DT230" si="2813">(DT154+DT161+DT168)-(DR154+DR161+DR168)</f>
        <v>0</v>
      </c>
      <c r="DU230" s="413"/>
      <c r="DV230" s="414">
        <f t="shared" ref="DV230" si="2814">(DV154+DV161+DV168)-(DT154+DT161+DT168)</f>
        <v>0</v>
      </c>
      <c r="DW230" s="413"/>
      <c r="DX230" s="414">
        <f t="shared" ref="DX230" si="2815">(DX154+DX161+DX168)-(DV154+DV161+DV168)</f>
        <v>0</v>
      </c>
      <c r="DY230" s="413"/>
      <c r="DZ230" s="414">
        <f t="shared" ref="DZ230" si="2816">(DZ154+DZ161+DZ168)-(DX154+DX161+DX168)</f>
        <v>0</v>
      </c>
      <c r="EA230" s="415"/>
      <c r="EB230" s="414">
        <f>DD230+DF230+DH230+DJ230+DL230+DN230+DP230+DR230+DT230+DV230+DX230+DZ230</f>
        <v>0</v>
      </c>
      <c r="EC230" s="61"/>
      <c r="ED230" s="253"/>
      <c r="EE230" s="13"/>
      <c r="EF230" s="14"/>
      <c r="EG230" s="9"/>
      <c r="EH230" s="14"/>
      <c r="EI230" s="22"/>
      <c r="EJ230" s="282"/>
      <c r="EK230" s="412" t="s">
        <v>52</v>
      </c>
      <c r="EL230" s="413" t="s">
        <v>426</v>
      </c>
      <c r="EM230" s="414">
        <f>(EM154+EM161+EM168)-(EB154+EB161+EB168)</f>
        <v>0</v>
      </c>
      <c r="EN230" s="413"/>
      <c r="EO230" s="414">
        <f>(EO154+EO161+EO168)-(EM154+EM161+EM168)</f>
        <v>0</v>
      </c>
      <c r="EP230" s="413"/>
      <c r="EQ230" s="414">
        <f t="shared" ref="EQ230" si="2817">(EQ154+EQ161+EQ168)-(EO154+EO161+EO168)</f>
        <v>0</v>
      </c>
      <c r="ER230" s="413"/>
      <c r="ES230" s="414">
        <f t="shared" ref="ES230" si="2818">(ES154+ES161+ES168)-(EQ154+EQ161+EQ168)</f>
        <v>0</v>
      </c>
      <c r="ET230" s="413"/>
      <c r="EU230" s="414">
        <f t="shared" ref="EU230" si="2819">(EU154+EU161+EU168)-(ES154+ES161+ES168)</f>
        <v>0</v>
      </c>
      <c r="EV230" s="413"/>
      <c r="EW230" s="414">
        <f t="shared" ref="EW230" si="2820">(EW154+EW161+EW168)-(EU154+EU161+EU168)</f>
        <v>0</v>
      </c>
      <c r="EX230" s="413"/>
      <c r="EY230" s="414">
        <f t="shared" ref="EY230" si="2821">(EY154+EY161+EY168)-(EW154+EW161+EW168)</f>
        <v>0</v>
      </c>
      <c r="EZ230" s="413"/>
      <c r="FA230" s="414">
        <f t="shared" ref="FA230" si="2822">(FA154+FA161+FA168)-(EY154+EY161+EY168)</f>
        <v>0</v>
      </c>
      <c r="FB230" s="413"/>
      <c r="FC230" s="414">
        <f t="shared" ref="FC230" si="2823">(FC154+FC161+FC168)-(FA154+FA161+FA168)</f>
        <v>0</v>
      </c>
      <c r="FD230" s="413"/>
      <c r="FE230" s="414">
        <f t="shared" ref="FE230" si="2824">(FE154+FE161+FE168)-(FC154+FC161+FC168)</f>
        <v>0</v>
      </c>
      <c r="FF230" s="413"/>
      <c r="FG230" s="414">
        <f t="shared" ref="FG230" si="2825">(FG154+FG161+FG168)-(FE154+FE161+FE168)</f>
        <v>0</v>
      </c>
      <c r="FH230" s="413"/>
      <c r="FI230" s="414">
        <f t="shared" ref="FI230" si="2826">(FI154+FI161+FI168)-(FG154+FG161+FG168)</f>
        <v>0</v>
      </c>
      <c r="FJ230" s="415"/>
      <c r="FK230" s="414">
        <f>EM230+EO230+EQ230+ES230+EU230+EW230+EY230+FA230+FC230+FE230+FG230+FI230</f>
        <v>0</v>
      </c>
      <c r="FL230" s="61"/>
      <c r="FM230" s="253"/>
      <c r="FN230" s="13"/>
      <c r="FO230" s="14"/>
      <c r="FP230" s="9"/>
      <c r="FQ230" s="14"/>
      <c r="FR230" s="22"/>
      <c r="FS230" s="282"/>
    </row>
    <row r="231" spans="1:175" hidden="1" outlineLevel="1" x14ac:dyDescent="0.2">
      <c r="A231" s="412" t="s">
        <v>51</v>
      </c>
      <c r="B231" s="412" t="s">
        <v>427</v>
      </c>
      <c r="C231" s="413">
        <f>C189</f>
        <v>0</v>
      </c>
      <c r="D231" s="414"/>
      <c r="E231" s="413">
        <f>E189-C189</f>
        <v>0</v>
      </c>
      <c r="F231" s="414"/>
      <c r="G231" s="413">
        <f>G189-E189</f>
        <v>0</v>
      </c>
      <c r="H231" s="414"/>
      <c r="I231" s="413">
        <f t="shared" ref="I231" si="2827">I189-G189</f>
        <v>0</v>
      </c>
      <c r="J231" s="414"/>
      <c r="K231" s="413">
        <f t="shared" ref="K231" si="2828">K189-I189</f>
        <v>0</v>
      </c>
      <c r="L231" s="414"/>
      <c r="M231" s="413">
        <f t="shared" ref="M231" si="2829">M189-K189</f>
        <v>0</v>
      </c>
      <c r="N231" s="414"/>
      <c r="O231" s="413">
        <f t="shared" ref="O231" si="2830">O189-M189</f>
        <v>0</v>
      </c>
      <c r="P231" s="414"/>
      <c r="Q231" s="413">
        <f t="shared" ref="Q231" si="2831">Q189-O189</f>
        <v>0</v>
      </c>
      <c r="R231" s="414"/>
      <c r="S231" s="413">
        <f t="shared" ref="S231" si="2832">S189-Q189</f>
        <v>0</v>
      </c>
      <c r="T231" s="414"/>
      <c r="U231" s="413">
        <f t="shared" ref="U231" si="2833">U189-S189</f>
        <v>0</v>
      </c>
      <c r="V231" s="414"/>
      <c r="W231" s="413">
        <f t="shared" ref="W231" si="2834">W189-U189</f>
        <v>0</v>
      </c>
      <c r="X231" s="414"/>
      <c r="Y231" s="413">
        <f t="shared" ref="Y231" si="2835">Y189-W189</f>
        <v>0</v>
      </c>
      <c r="Z231" s="414"/>
      <c r="AA231" s="415">
        <f>C231+E231+G231+I231+K231+M231+O231+Q231+S231+U231+W231+Y231</f>
        <v>0</v>
      </c>
      <c r="AB231" s="414"/>
      <c r="AC231" s="253"/>
      <c r="AD231" s="13"/>
      <c r="AE231" s="14"/>
      <c r="AF231" s="9"/>
      <c r="AG231" s="14"/>
      <c r="AH231" s="22"/>
      <c r="AI231" s="282"/>
      <c r="AJ231" s="412" t="s">
        <v>51</v>
      </c>
      <c r="AK231" s="413" t="s">
        <v>427</v>
      </c>
      <c r="AL231" s="414">
        <f>AL189-AA189</f>
        <v>0</v>
      </c>
      <c r="AM231" s="413"/>
      <c r="AN231" s="414">
        <f>AN189-AL189</f>
        <v>0</v>
      </c>
      <c r="AO231" s="413"/>
      <c r="AP231" s="414">
        <f>AP189-AN189</f>
        <v>0</v>
      </c>
      <c r="AQ231" s="413"/>
      <c r="AR231" s="414">
        <f>AR189-AP189</f>
        <v>0</v>
      </c>
      <c r="AS231" s="413"/>
      <c r="AT231" s="414">
        <f>AT189-AR189</f>
        <v>0</v>
      </c>
      <c r="AU231" s="413"/>
      <c r="AV231" s="414">
        <f>AV189-AT189</f>
        <v>0</v>
      </c>
      <c r="AW231" s="413"/>
      <c r="AX231" s="414">
        <f>AX189-AV189</f>
        <v>0</v>
      </c>
      <c r="AY231" s="413"/>
      <c r="AZ231" s="414">
        <f>AZ189-AX189</f>
        <v>0</v>
      </c>
      <c r="BA231" s="413"/>
      <c r="BB231" s="414">
        <f>BB189-AZ189</f>
        <v>0</v>
      </c>
      <c r="BC231" s="413"/>
      <c r="BD231" s="414">
        <f>BD189-BB189</f>
        <v>0</v>
      </c>
      <c r="BE231" s="413"/>
      <c r="BF231" s="414">
        <f>BF189-BD189</f>
        <v>0</v>
      </c>
      <c r="BG231" s="413"/>
      <c r="BH231" s="414">
        <f>BH189-BF189</f>
        <v>0</v>
      </c>
      <c r="BI231" s="415"/>
      <c r="BJ231" s="414">
        <f>AL231+AN231+AP231+AR231+AT231+AV231+AX231+AZ231+BB231+BD231+BF231+BH231</f>
        <v>0</v>
      </c>
      <c r="BK231" s="61"/>
      <c r="BL231" s="253"/>
      <c r="BM231" s="13"/>
      <c r="BN231" s="14"/>
      <c r="BO231" s="9"/>
      <c r="BP231" s="14"/>
      <c r="BQ231" s="22"/>
      <c r="BR231" s="282"/>
      <c r="BS231" s="412" t="s">
        <v>51</v>
      </c>
      <c r="BT231" s="413" t="s">
        <v>427</v>
      </c>
      <c r="BU231" s="414">
        <f>BU189-BJ189</f>
        <v>0</v>
      </c>
      <c r="BV231" s="413"/>
      <c r="BW231" s="414">
        <f>BW189-BU189</f>
        <v>0</v>
      </c>
      <c r="BX231" s="413"/>
      <c r="BY231" s="414">
        <f>BY189-BW189</f>
        <v>0</v>
      </c>
      <c r="BZ231" s="413"/>
      <c r="CA231" s="414">
        <f>CA189-BY189</f>
        <v>0</v>
      </c>
      <c r="CB231" s="413"/>
      <c r="CC231" s="414">
        <f>CC189-CA189</f>
        <v>0</v>
      </c>
      <c r="CD231" s="413"/>
      <c r="CE231" s="414">
        <f>CE189-CC189</f>
        <v>0</v>
      </c>
      <c r="CF231" s="413"/>
      <c r="CG231" s="414">
        <f>CG189-CE189</f>
        <v>0</v>
      </c>
      <c r="CH231" s="413"/>
      <c r="CI231" s="414">
        <f>CI189-CG189</f>
        <v>0</v>
      </c>
      <c r="CJ231" s="413"/>
      <c r="CK231" s="414">
        <f>CK189-CI189</f>
        <v>0</v>
      </c>
      <c r="CL231" s="413"/>
      <c r="CM231" s="414">
        <f>CM189-CK189</f>
        <v>0</v>
      </c>
      <c r="CN231" s="413"/>
      <c r="CO231" s="414">
        <f>CO189-CM189</f>
        <v>0</v>
      </c>
      <c r="CP231" s="413"/>
      <c r="CQ231" s="414">
        <f>CQ189-CO189</f>
        <v>0</v>
      </c>
      <c r="CR231" s="415"/>
      <c r="CS231" s="414">
        <f>BU231+BW231+BY231+CA231+CC231+CE231+CG231+CI231+CK231+CM231+CO231+CQ231</f>
        <v>0</v>
      </c>
      <c r="CT231" s="61"/>
      <c r="CU231" s="253"/>
      <c r="CV231" s="13"/>
      <c r="CW231" s="14"/>
      <c r="CX231" s="9"/>
      <c r="CY231" s="14"/>
      <c r="CZ231" s="22"/>
      <c r="DA231" s="282"/>
      <c r="DB231" s="412" t="s">
        <v>51</v>
      </c>
      <c r="DC231" s="413" t="s">
        <v>427</v>
      </c>
      <c r="DD231" s="414">
        <f>DD189-CS189</f>
        <v>0</v>
      </c>
      <c r="DE231" s="413"/>
      <c r="DF231" s="414">
        <f>DF189-DD189</f>
        <v>0</v>
      </c>
      <c r="DG231" s="413"/>
      <c r="DH231" s="414">
        <f>DH189-DF189</f>
        <v>0</v>
      </c>
      <c r="DI231" s="413"/>
      <c r="DJ231" s="414">
        <f>DJ189-DH189</f>
        <v>0</v>
      </c>
      <c r="DK231" s="413"/>
      <c r="DL231" s="414">
        <f>DL189-DJ189</f>
        <v>0</v>
      </c>
      <c r="DM231" s="413"/>
      <c r="DN231" s="414">
        <f>DN189-DL189</f>
        <v>0</v>
      </c>
      <c r="DO231" s="413"/>
      <c r="DP231" s="414">
        <f>DP189-DN189</f>
        <v>0</v>
      </c>
      <c r="DQ231" s="413"/>
      <c r="DR231" s="414">
        <f>DR189-DP189</f>
        <v>0</v>
      </c>
      <c r="DS231" s="413"/>
      <c r="DT231" s="414">
        <f>DT189-DR189</f>
        <v>0</v>
      </c>
      <c r="DU231" s="413"/>
      <c r="DV231" s="414">
        <f>DV189-DT189</f>
        <v>0</v>
      </c>
      <c r="DW231" s="413"/>
      <c r="DX231" s="414">
        <f>DX189-DV189</f>
        <v>0</v>
      </c>
      <c r="DY231" s="413"/>
      <c r="DZ231" s="414">
        <f>DZ189-DX189</f>
        <v>0</v>
      </c>
      <c r="EA231" s="415"/>
      <c r="EB231" s="414">
        <f>DD231+DF231+DH231+DJ231+DL231+DN231+DP231+DR231+DT231+DV231+DX231+DZ231</f>
        <v>0</v>
      </c>
      <c r="EC231" s="61"/>
      <c r="ED231" s="253"/>
      <c r="EE231" s="13"/>
      <c r="EF231" s="14"/>
      <c r="EG231" s="9"/>
      <c r="EH231" s="14"/>
      <c r="EI231" s="22"/>
      <c r="EJ231" s="282"/>
      <c r="EK231" s="412" t="s">
        <v>51</v>
      </c>
      <c r="EL231" s="413" t="s">
        <v>427</v>
      </c>
      <c r="EM231" s="414">
        <f>EM189-EB189</f>
        <v>0</v>
      </c>
      <c r="EN231" s="413"/>
      <c r="EO231" s="414">
        <f>EO189-EM189</f>
        <v>0</v>
      </c>
      <c r="EP231" s="413"/>
      <c r="EQ231" s="414">
        <f>EQ189-EO189</f>
        <v>0</v>
      </c>
      <c r="ER231" s="413"/>
      <c r="ES231" s="414">
        <f>ES189-EQ189</f>
        <v>0</v>
      </c>
      <c r="ET231" s="413"/>
      <c r="EU231" s="414">
        <f>EU189-ES189</f>
        <v>0</v>
      </c>
      <c r="EV231" s="413"/>
      <c r="EW231" s="414">
        <f>EW189-EU189</f>
        <v>0</v>
      </c>
      <c r="EX231" s="413"/>
      <c r="EY231" s="414">
        <f>EY189-EW189</f>
        <v>0</v>
      </c>
      <c r="EZ231" s="413"/>
      <c r="FA231" s="414">
        <f>FA189-EY189</f>
        <v>0</v>
      </c>
      <c r="FB231" s="413"/>
      <c r="FC231" s="414">
        <f>FC189-FA189</f>
        <v>0</v>
      </c>
      <c r="FD231" s="413"/>
      <c r="FE231" s="414">
        <f>FE189-FC189</f>
        <v>0</v>
      </c>
      <c r="FF231" s="413"/>
      <c r="FG231" s="414">
        <f>FG189-FE189</f>
        <v>0</v>
      </c>
      <c r="FH231" s="413"/>
      <c r="FI231" s="414">
        <f>FI189-FG189</f>
        <v>0</v>
      </c>
      <c r="FJ231" s="415"/>
      <c r="FK231" s="414">
        <f>EM231+EO231+EQ231+ES231+EU231+EW231+EY231+FA231+FC231+FE231+FG231+FI231</f>
        <v>0</v>
      </c>
      <c r="FL231" s="61"/>
      <c r="FM231" s="253"/>
      <c r="FN231" s="13"/>
      <c r="FO231" s="14"/>
      <c r="FP231" s="9"/>
      <c r="FQ231" s="14"/>
      <c r="FR231" s="22"/>
      <c r="FS231" s="282"/>
    </row>
    <row r="232" spans="1:175" ht="4.5" customHeight="1" x14ac:dyDescent="0.2">
      <c r="A232" s="102"/>
      <c r="B232" s="102"/>
      <c r="C232" s="62"/>
      <c r="D232" s="96"/>
      <c r="E232" s="62"/>
      <c r="F232" s="96"/>
      <c r="G232" s="62"/>
      <c r="H232" s="96"/>
      <c r="I232" s="62"/>
      <c r="J232" s="96"/>
      <c r="K232" s="62"/>
      <c r="L232" s="96"/>
      <c r="M232" s="62"/>
      <c r="N232" s="96"/>
      <c r="O232" s="62"/>
      <c r="P232" s="96"/>
      <c r="Q232" s="62"/>
      <c r="R232" s="96"/>
      <c r="S232" s="62"/>
      <c r="T232" s="96"/>
      <c r="U232" s="62"/>
      <c r="V232" s="96"/>
      <c r="W232" s="62"/>
      <c r="X232" s="96"/>
      <c r="Y232" s="62"/>
      <c r="Z232" s="96"/>
      <c r="AA232" s="62"/>
      <c r="AB232" s="67"/>
      <c r="AC232" s="312"/>
      <c r="AD232" s="304"/>
      <c r="AE232" s="304"/>
      <c r="AF232" s="304"/>
      <c r="AG232" s="304"/>
      <c r="AH232" s="305"/>
      <c r="AI232" s="282"/>
      <c r="AJ232" s="102"/>
      <c r="AK232" s="102"/>
      <c r="AL232" s="62"/>
      <c r="AM232" s="96"/>
      <c r="AN232" s="62"/>
      <c r="AO232" s="96"/>
      <c r="AP232" s="62"/>
      <c r="AQ232" s="96"/>
      <c r="AR232" s="62"/>
      <c r="AS232" s="96"/>
      <c r="AT232" s="62"/>
      <c r="AU232" s="96"/>
      <c r="AV232" s="62"/>
      <c r="AW232" s="96"/>
      <c r="AX232" s="62"/>
      <c r="AY232" s="96"/>
      <c r="AZ232" s="62"/>
      <c r="BA232" s="96"/>
      <c r="BB232" s="62"/>
      <c r="BC232" s="96"/>
      <c r="BD232" s="62"/>
      <c r="BE232" s="96"/>
      <c r="BF232" s="62"/>
      <c r="BG232" s="96"/>
      <c r="BH232" s="62"/>
      <c r="BI232" s="96"/>
      <c r="BJ232" s="62"/>
      <c r="BK232" s="67"/>
      <c r="BL232" s="312"/>
      <c r="BM232" s="304"/>
      <c r="BN232" s="304"/>
      <c r="BO232" s="304"/>
      <c r="BP232" s="304"/>
      <c r="BQ232" s="305"/>
      <c r="BR232" s="282"/>
      <c r="BS232" s="102"/>
      <c r="BT232" s="102"/>
      <c r="BU232" s="62"/>
      <c r="BV232" s="96"/>
      <c r="BW232" s="62"/>
      <c r="BX232" s="96"/>
      <c r="BY232" s="62"/>
      <c r="BZ232" s="96"/>
      <c r="CA232" s="62"/>
      <c r="CB232" s="96"/>
      <c r="CC232" s="62"/>
      <c r="CD232" s="96"/>
      <c r="CE232" s="62"/>
      <c r="CF232" s="96"/>
      <c r="CG232" s="62"/>
      <c r="CH232" s="96"/>
      <c r="CI232" s="62"/>
      <c r="CJ232" s="96"/>
      <c r="CK232" s="62"/>
      <c r="CL232" s="96"/>
      <c r="CM232" s="62"/>
      <c r="CN232" s="96"/>
      <c r="CO232" s="62"/>
      <c r="CP232" s="96"/>
      <c r="CQ232" s="62"/>
      <c r="CR232" s="96"/>
      <c r="CS232" s="62"/>
      <c r="CT232" s="67"/>
      <c r="CU232" s="312"/>
      <c r="CV232" s="304"/>
      <c r="CW232" s="304"/>
      <c r="CX232" s="304"/>
      <c r="CY232" s="304"/>
      <c r="CZ232" s="305"/>
      <c r="DA232" s="282"/>
      <c r="DB232" s="102"/>
      <c r="DC232" s="102"/>
      <c r="DD232" s="62"/>
      <c r="DE232" s="96"/>
      <c r="DF232" s="62"/>
      <c r="DG232" s="96"/>
      <c r="DH232" s="62"/>
      <c r="DI232" s="96"/>
      <c r="DJ232" s="62"/>
      <c r="DK232" s="96"/>
      <c r="DL232" s="62"/>
      <c r="DM232" s="96"/>
      <c r="DN232" s="62"/>
      <c r="DO232" s="96"/>
      <c r="DP232" s="62"/>
      <c r="DQ232" s="96"/>
      <c r="DR232" s="62"/>
      <c r="DS232" s="96"/>
      <c r="DT232" s="62"/>
      <c r="DU232" s="96"/>
      <c r="DV232" s="62"/>
      <c r="DW232" s="96"/>
      <c r="DX232" s="62"/>
      <c r="DY232" s="96"/>
      <c r="DZ232" s="62"/>
      <c r="EA232" s="96"/>
      <c r="EB232" s="62"/>
      <c r="EC232" s="67"/>
      <c r="ED232" s="312"/>
      <c r="EE232" s="304"/>
      <c r="EF232" s="304"/>
      <c r="EG232" s="304"/>
      <c r="EH232" s="304"/>
      <c r="EI232" s="305"/>
      <c r="EJ232" s="282"/>
      <c r="EK232" s="102"/>
      <c r="EL232" s="102"/>
      <c r="EM232" s="62"/>
      <c r="EN232" s="96"/>
      <c r="EO232" s="62"/>
      <c r="EP232" s="96"/>
      <c r="EQ232" s="62"/>
      <c r="ER232" s="96"/>
      <c r="ES232" s="62"/>
      <c r="ET232" s="96"/>
      <c r="EU232" s="62"/>
      <c r="EV232" s="96"/>
      <c r="EW232" s="62"/>
      <c r="EX232" s="96"/>
      <c r="EY232" s="62"/>
      <c r="EZ232" s="96"/>
      <c r="FA232" s="62"/>
      <c r="FB232" s="96"/>
      <c r="FC232" s="62"/>
      <c r="FD232" s="96"/>
      <c r="FE232" s="62"/>
      <c r="FF232" s="96"/>
      <c r="FG232" s="62"/>
      <c r="FH232" s="96"/>
      <c r="FI232" s="62"/>
      <c r="FJ232" s="96"/>
      <c r="FK232" s="62"/>
      <c r="FL232" s="67"/>
      <c r="FM232" s="312"/>
      <c r="FN232" s="304"/>
      <c r="FO232" s="304"/>
      <c r="FP232" s="304"/>
      <c r="FQ232" s="304"/>
      <c r="FR232" s="305"/>
      <c r="FS232" s="282"/>
    </row>
    <row r="233" spans="1:175" s="28" customFormat="1" collapsed="1" x14ac:dyDescent="0.2">
      <c r="A233" s="50" t="s">
        <v>369</v>
      </c>
      <c r="B233" s="50" t="s">
        <v>332</v>
      </c>
      <c r="C233" s="51">
        <f>SUM(C234:C237)</f>
        <v>0</v>
      </c>
      <c r="D233" s="95"/>
      <c r="E233" s="51">
        <f>SUM(E234:E237)</f>
        <v>0</v>
      </c>
      <c r="F233" s="95"/>
      <c r="G233" s="51">
        <f>SUM(G234:G237)</f>
        <v>0</v>
      </c>
      <c r="H233" s="95"/>
      <c r="I233" s="51">
        <f>SUM(I234:I237)</f>
        <v>0</v>
      </c>
      <c r="J233" s="95"/>
      <c r="K233" s="51">
        <f>SUM(K234:K237)</f>
        <v>0</v>
      </c>
      <c r="L233" s="95"/>
      <c r="M233" s="51">
        <f>SUM(M234:M237)</f>
        <v>0</v>
      </c>
      <c r="N233" s="95"/>
      <c r="O233" s="51">
        <f>SUM(O234:O237)</f>
        <v>0</v>
      </c>
      <c r="P233" s="95"/>
      <c r="Q233" s="51">
        <f>SUM(Q234:Q237)</f>
        <v>0</v>
      </c>
      <c r="R233" s="95"/>
      <c r="S233" s="51">
        <f>SUM(S234:S237)</f>
        <v>0</v>
      </c>
      <c r="T233" s="95"/>
      <c r="U233" s="51">
        <f>SUM(U234:U237)</f>
        <v>0</v>
      </c>
      <c r="V233" s="95"/>
      <c r="W233" s="51">
        <f>SUM(W234:W237)</f>
        <v>0</v>
      </c>
      <c r="X233" s="95"/>
      <c r="Y233" s="51">
        <f>SUM(Y234:Y237)</f>
        <v>0</v>
      </c>
      <c r="Z233" s="95"/>
      <c r="AA233" s="51">
        <f>C233+E233+G233+I233+K233+M233+O233+Q233+S233+U233+W233+Y233</f>
        <v>0</v>
      </c>
      <c r="AB233" s="250"/>
      <c r="AC233" s="312"/>
      <c r="AD233" s="304"/>
      <c r="AE233" s="304"/>
      <c r="AF233" s="304"/>
      <c r="AG233" s="304"/>
      <c r="AH233" s="305"/>
      <c r="AI233" s="282"/>
      <c r="AJ233" s="50" t="s">
        <v>369</v>
      </c>
      <c r="AK233" s="50" t="s">
        <v>332</v>
      </c>
      <c r="AL233" s="51">
        <f>SUM(AL234:AL237)</f>
        <v>0</v>
      </c>
      <c r="AM233" s="95"/>
      <c r="AN233" s="51">
        <f>SUM(AN234:AN237)</f>
        <v>0</v>
      </c>
      <c r="AO233" s="95"/>
      <c r="AP233" s="51">
        <f>SUM(AP234:AP237)</f>
        <v>0</v>
      </c>
      <c r="AQ233" s="95"/>
      <c r="AR233" s="51">
        <f>SUM(AR234:AR237)</f>
        <v>0</v>
      </c>
      <c r="AS233" s="95"/>
      <c r="AT233" s="51">
        <f>SUM(AT234:AT237)</f>
        <v>0</v>
      </c>
      <c r="AU233" s="95"/>
      <c r="AV233" s="51">
        <f>SUM(AV234:AV237)</f>
        <v>0</v>
      </c>
      <c r="AW233" s="95"/>
      <c r="AX233" s="51">
        <f>SUM(AX234:AX237)</f>
        <v>0</v>
      </c>
      <c r="AY233" s="95"/>
      <c r="AZ233" s="51">
        <f>SUM(AZ234:AZ237)</f>
        <v>0</v>
      </c>
      <c r="BA233" s="95"/>
      <c r="BB233" s="51">
        <f>SUM(BB234:BB237)</f>
        <v>0</v>
      </c>
      <c r="BC233" s="95"/>
      <c r="BD233" s="51">
        <f>SUM(BD234:BD237)</f>
        <v>0</v>
      </c>
      <c r="BE233" s="95"/>
      <c r="BF233" s="51">
        <f>SUM(BF234:BF237)</f>
        <v>0</v>
      </c>
      <c r="BG233" s="95"/>
      <c r="BH233" s="51">
        <f>SUM(BH234:BH237)</f>
        <v>0</v>
      </c>
      <c r="BI233" s="95"/>
      <c r="BJ233" s="51">
        <f>AL233+AN233+AP233+AR233+AT233+AV233+AX233+AZ233+BB233+BD233+BF233+BH233</f>
        <v>0</v>
      </c>
      <c r="BK233" s="250"/>
      <c r="BL233" s="312"/>
      <c r="BM233" s="304"/>
      <c r="BN233" s="304"/>
      <c r="BO233" s="304"/>
      <c r="BP233" s="304"/>
      <c r="BQ233" s="305"/>
      <c r="BR233" s="282"/>
      <c r="BS233" s="50" t="s">
        <v>369</v>
      </c>
      <c r="BT233" s="50" t="s">
        <v>332</v>
      </c>
      <c r="BU233" s="51">
        <f>SUM(BU234:BU237)</f>
        <v>0</v>
      </c>
      <c r="BV233" s="95"/>
      <c r="BW233" s="51">
        <f>SUM(BW234:BW237)</f>
        <v>0</v>
      </c>
      <c r="BX233" s="95"/>
      <c r="BY233" s="51">
        <f>SUM(BY234:BY237)</f>
        <v>0</v>
      </c>
      <c r="BZ233" s="95"/>
      <c r="CA233" s="51">
        <f>SUM(CA234:CA237)</f>
        <v>0</v>
      </c>
      <c r="CB233" s="95"/>
      <c r="CC233" s="51">
        <f>SUM(CC234:CC237)</f>
        <v>0</v>
      </c>
      <c r="CD233" s="95"/>
      <c r="CE233" s="51">
        <f>SUM(CE234:CE237)</f>
        <v>0</v>
      </c>
      <c r="CF233" s="95"/>
      <c r="CG233" s="51">
        <f>SUM(CG234:CG237)</f>
        <v>0</v>
      </c>
      <c r="CH233" s="95"/>
      <c r="CI233" s="51">
        <f>SUM(CI234:CI237)</f>
        <v>0</v>
      </c>
      <c r="CJ233" s="95"/>
      <c r="CK233" s="51">
        <f>SUM(CK234:CK237)</f>
        <v>0</v>
      </c>
      <c r="CL233" s="95"/>
      <c r="CM233" s="51">
        <f>SUM(CM234:CM237)</f>
        <v>0</v>
      </c>
      <c r="CN233" s="95"/>
      <c r="CO233" s="51">
        <f>SUM(CO234:CO237)</f>
        <v>0</v>
      </c>
      <c r="CP233" s="95"/>
      <c r="CQ233" s="51">
        <f>SUM(CQ234:CQ237)</f>
        <v>0</v>
      </c>
      <c r="CR233" s="95"/>
      <c r="CS233" s="51">
        <f>BU233+BW233+BY233+CA233+CC233+CE233+CG233+CI233+CK233+CM233+CO233+CQ233</f>
        <v>0</v>
      </c>
      <c r="CT233" s="250"/>
      <c r="CU233" s="312"/>
      <c r="CV233" s="304"/>
      <c r="CW233" s="304"/>
      <c r="CX233" s="304"/>
      <c r="CY233" s="304"/>
      <c r="CZ233" s="305"/>
      <c r="DA233" s="282"/>
      <c r="DB233" s="50" t="s">
        <v>369</v>
      </c>
      <c r="DC233" s="50" t="s">
        <v>332</v>
      </c>
      <c r="DD233" s="51">
        <f>SUM(DD234:DD237)</f>
        <v>0</v>
      </c>
      <c r="DE233" s="95"/>
      <c r="DF233" s="51">
        <f>SUM(DF234:DF237)</f>
        <v>0</v>
      </c>
      <c r="DG233" s="95"/>
      <c r="DH233" s="51">
        <f>SUM(DH234:DH237)</f>
        <v>0</v>
      </c>
      <c r="DI233" s="95"/>
      <c r="DJ233" s="51">
        <f>SUM(DJ234:DJ237)</f>
        <v>0</v>
      </c>
      <c r="DK233" s="95"/>
      <c r="DL233" s="51">
        <f>SUM(DL234:DL237)</f>
        <v>0</v>
      </c>
      <c r="DM233" s="95"/>
      <c r="DN233" s="51">
        <f>SUM(DN234:DN237)</f>
        <v>0</v>
      </c>
      <c r="DO233" s="95"/>
      <c r="DP233" s="51">
        <f>SUM(DP234:DP237)</f>
        <v>0</v>
      </c>
      <c r="DQ233" s="95"/>
      <c r="DR233" s="51">
        <f>SUM(DR234:DR237)</f>
        <v>0</v>
      </c>
      <c r="DS233" s="95"/>
      <c r="DT233" s="51">
        <f>SUM(DT234:DT237)</f>
        <v>0</v>
      </c>
      <c r="DU233" s="95"/>
      <c r="DV233" s="51">
        <f>SUM(DV234:DV237)</f>
        <v>0</v>
      </c>
      <c r="DW233" s="95"/>
      <c r="DX233" s="51">
        <f>SUM(DX234:DX237)</f>
        <v>0</v>
      </c>
      <c r="DY233" s="95"/>
      <c r="DZ233" s="51">
        <f>SUM(DZ234:DZ237)</f>
        <v>0</v>
      </c>
      <c r="EA233" s="95"/>
      <c r="EB233" s="51">
        <f>DD233+DF233+DH233+DJ233+DL233+DN233+DP233+DR233+DT233+DV233+DX233+DZ233</f>
        <v>0</v>
      </c>
      <c r="EC233" s="250"/>
      <c r="ED233" s="312"/>
      <c r="EE233" s="304"/>
      <c r="EF233" s="304"/>
      <c r="EG233" s="304"/>
      <c r="EH233" s="304"/>
      <c r="EI233" s="305"/>
      <c r="EJ233" s="282"/>
      <c r="EK233" s="50" t="s">
        <v>369</v>
      </c>
      <c r="EL233" s="50" t="s">
        <v>332</v>
      </c>
      <c r="EM233" s="51">
        <f>SUM(EM234:EM237)</f>
        <v>0</v>
      </c>
      <c r="EN233" s="95"/>
      <c r="EO233" s="51">
        <f>SUM(EO234:EO237)</f>
        <v>0</v>
      </c>
      <c r="EP233" s="95"/>
      <c r="EQ233" s="51">
        <f>SUM(EQ234:EQ237)</f>
        <v>0</v>
      </c>
      <c r="ER233" s="95"/>
      <c r="ES233" s="51">
        <f>SUM(ES234:ES237)</f>
        <v>0</v>
      </c>
      <c r="ET233" s="95"/>
      <c r="EU233" s="51">
        <f>SUM(EU234:EU237)</f>
        <v>0</v>
      </c>
      <c r="EV233" s="95"/>
      <c r="EW233" s="51">
        <f>SUM(EW234:EW237)</f>
        <v>0</v>
      </c>
      <c r="EX233" s="95"/>
      <c r="EY233" s="51">
        <f>SUM(EY234:EY237)</f>
        <v>0</v>
      </c>
      <c r="EZ233" s="95"/>
      <c r="FA233" s="51">
        <f>SUM(FA234:FA237)</f>
        <v>0</v>
      </c>
      <c r="FB233" s="95"/>
      <c r="FC233" s="51">
        <f>SUM(FC234:FC237)</f>
        <v>0</v>
      </c>
      <c r="FD233" s="95"/>
      <c r="FE233" s="51">
        <f>SUM(FE234:FE237)</f>
        <v>0</v>
      </c>
      <c r="FF233" s="95"/>
      <c r="FG233" s="51">
        <f>SUM(FG234:FG237)</f>
        <v>0</v>
      </c>
      <c r="FH233" s="95"/>
      <c r="FI233" s="51">
        <f>SUM(FI234:FI237)</f>
        <v>0</v>
      </c>
      <c r="FJ233" s="95"/>
      <c r="FK233" s="51">
        <f>EM233+EO233+EQ233+ES233+EU233+EW233+EY233+FA233+FC233+FE233+FG233+FI233</f>
        <v>0</v>
      </c>
      <c r="FL233" s="250"/>
      <c r="FM233" s="312"/>
      <c r="FN233" s="304"/>
      <c r="FO233" s="304"/>
      <c r="FP233" s="304"/>
      <c r="FQ233" s="304"/>
      <c r="FR233" s="305"/>
      <c r="FS233" s="282"/>
    </row>
    <row r="234" spans="1:175" hidden="1" outlineLevel="1" x14ac:dyDescent="0.2">
      <c r="A234" s="102" t="s">
        <v>56</v>
      </c>
      <c r="B234" s="102"/>
      <c r="C234" s="62"/>
      <c r="D234" s="96"/>
      <c r="E234" s="62"/>
      <c r="F234" s="96"/>
      <c r="G234" s="62"/>
      <c r="H234" s="96"/>
      <c r="I234" s="62"/>
      <c r="J234" s="96"/>
      <c r="K234" s="62"/>
      <c r="L234" s="96"/>
      <c r="M234" s="62"/>
      <c r="N234" s="96"/>
      <c r="O234" s="62"/>
      <c r="P234" s="96"/>
      <c r="Q234" s="62"/>
      <c r="R234" s="96"/>
      <c r="S234" s="62"/>
      <c r="T234" s="96"/>
      <c r="U234" s="62"/>
      <c r="V234" s="96"/>
      <c r="W234" s="62"/>
      <c r="X234" s="96"/>
      <c r="Y234" s="62"/>
      <c r="Z234" s="96"/>
      <c r="AA234" s="101">
        <f>C234+E234+G234+I234+K234+M234+O234+Q234+S234+U234+W234+Y234</f>
        <v>0</v>
      </c>
      <c r="AB234" s="67"/>
      <c r="AC234" s="312"/>
      <c r="AD234" s="304"/>
      <c r="AE234" s="304"/>
      <c r="AF234" s="304"/>
      <c r="AG234" s="304"/>
      <c r="AH234" s="305"/>
      <c r="AI234" s="282"/>
      <c r="AJ234" s="102" t="s">
        <v>56</v>
      </c>
      <c r="AK234" s="102"/>
      <c r="AL234" s="62"/>
      <c r="AM234" s="96"/>
      <c r="AN234" s="62"/>
      <c r="AO234" s="96"/>
      <c r="AP234" s="62"/>
      <c r="AQ234" s="96"/>
      <c r="AR234" s="62"/>
      <c r="AS234" s="96"/>
      <c r="AT234" s="62"/>
      <c r="AU234" s="96"/>
      <c r="AV234" s="62"/>
      <c r="AW234" s="96"/>
      <c r="AX234" s="62"/>
      <c r="AY234" s="96"/>
      <c r="AZ234" s="62"/>
      <c r="BA234" s="96"/>
      <c r="BB234" s="62"/>
      <c r="BC234" s="96"/>
      <c r="BD234" s="62"/>
      <c r="BE234" s="96"/>
      <c r="BF234" s="62"/>
      <c r="BG234" s="96"/>
      <c r="BH234" s="62"/>
      <c r="BI234" s="96"/>
      <c r="BJ234" s="101">
        <f>AL234+AN234+AP234+AR234+AT234+AV234+AX234+AZ234+BB234+BD234+BF234+BH234</f>
        <v>0</v>
      </c>
      <c r="BK234" s="67"/>
      <c r="BL234" s="312"/>
      <c r="BM234" s="304"/>
      <c r="BN234" s="304"/>
      <c r="BO234" s="304"/>
      <c r="BP234" s="304"/>
      <c r="BQ234" s="305"/>
      <c r="BR234" s="282"/>
      <c r="BS234" s="102" t="s">
        <v>56</v>
      </c>
      <c r="BT234" s="102"/>
      <c r="BU234" s="62"/>
      <c r="BV234" s="96"/>
      <c r="BW234" s="62"/>
      <c r="BX234" s="96"/>
      <c r="BY234" s="62"/>
      <c r="BZ234" s="96"/>
      <c r="CA234" s="62"/>
      <c r="CB234" s="96"/>
      <c r="CC234" s="62"/>
      <c r="CD234" s="96"/>
      <c r="CE234" s="62"/>
      <c r="CF234" s="96"/>
      <c r="CG234" s="62"/>
      <c r="CH234" s="96"/>
      <c r="CI234" s="62"/>
      <c r="CJ234" s="96"/>
      <c r="CK234" s="62"/>
      <c r="CL234" s="96"/>
      <c r="CM234" s="62"/>
      <c r="CN234" s="96"/>
      <c r="CO234" s="62"/>
      <c r="CP234" s="96"/>
      <c r="CQ234" s="62"/>
      <c r="CR234" s="96"/>
      <c r="CS234" s="101">
        <f>BU234+BW234+BY234+CA234+CC234+CE234+CG234+CI234+CK234+CM234+CO234+CQ234</f>
        <v>0</v>
      </c>
      <c r="CT234" s="67"/>
      <c r="CU234" s="312"/>
      <c r="CV234" s="304"/>
      <c r="CW234" s="304"/>
      <c r="CX234" s="304"/>
      <c r="CY234" s="304"/>
      <c r="CZ234" s="305"/>
      <c r="DA234" s="282"/>
      <c r="DB234" s="102" t="s">
        <v>56</v>
      </c>
      <c r="DC234" s="102"/>
      <c r="DD234" s="62"/>
      <c r="DE234" s="96"/>
      <c r="DF234" s="62"/>
      <c r="DG234" s="96"/>
      <c r="DH234" s="62"/>
      <c r="DI234" s="96"/>
      <c r="DJ234" s="62"/>
      <c r="DK234" s="96"/>
      <c r="DL234" s="62"/>
      <c r="DM234" s="96"/>
      <c r="DN234" s="62"/>
      <c r="DO234" s="96"/>
      <c r="DP234" s="62"/>
      <c r="DQ234" s="96"/>
      <c r="DR234" s="62"/>
      <c r="DS234" s="96"/>
      <c r="DT234" s="62"/>
      <c r="DU234" s="96"/>
      <c r="DV234" s="62"/>
      <c r="DW234" s="96"/>
      <c r="DX234" s="62"/>
      <c r="DY234" s="96"/>
      <c r="DZ234" s="62"/>
      <c r="EA234" s="96"/>
      <c r="EB234" s="101">
        <f>DD234+DF234+DH234+DJ234+DL234+DN234+DP234+DR234+DT234+DV234+DX234+DZ234</f>
        <v>0</v>
      </c>
      <c r="EC234" s="67"/>
      <c r="ED234" s="312"/>
      <c r="EE234" s="304"/>
      <c r="EF234" s="304"/>
      <c r="EG234" s="304"/>
      <c r="EH234" s="304"/>
      <c r="EI234" s="305"/>
      <c r="EJ234" s="282"/>
      <c r="EK234" s="102" t="s">
        <v>56</v>
      </c>
      <c r="EL234" s="102"/>
      <c r="EM234" s="62"/>
      <c r="EN234" s="96"/>
      <c r="EO234" s="62"/>
      <c r="EP234" s="96"/>
      <c r="EQ234" s="62"/>
      <c r="ER234" s="96"/>
      <c r="ES234" s="62"/>
      <c r="ET234" s="96"/>
      <c r="EU234" s="62"/>
      <c r="EV234" s="96"/>
      <c r="EW234" s="62"/>
      <c r="EX234" s="96"/>
      <c r="EY234" s="62"/>
      <c r="EZ234" s="96"/>
      <c r="FA234" s="62"/>
      <c r="FB234" s="96"/>
      <c r="FC234" s="62"/>
      <c r="FD234" s="96"/>
      <c r="FE234" s="62"/>
      <c r="FF234" s="96"/>
      <c r="FG234" s="62"/>
      <c r="FH234" s="96"/>
      <c r="FI234" s="62"/>
      <c r="FJ234" s="96"/>
      <c r="FK234" s="101">
        <f>EM234+EO234+EQ234+ES234+EU234+EW234+EY234+FA234+FC234+FE234+FG234+FI234</f>
        <v>0</v>
      </c>
      <c r="FL234" s="67"/>
      <c r="FM234" s="312"/>
      <c r="FN234" s="304"/>
      <c r="FO234" s="304"/>
      <c r="FP234" s="304"/>
      <c r="FQ234" s="304"/>
      <c r="FR234" s="305"/>
      <c r="FS234" s="282"/>
    </row>
    <row r="235" spans="1:175" hidden="1" outlineLevel="1" x14ac:dyDescent="0.2">
      <c r="A235" s="102" t="s">
        <v>56</v>
      </c>
      <c r="B235" s="102"/>
      <c r="C235" s="62"/>
      <c r="D235" s="96"/>
      <c r="E235" s="62"/>
      <c r="F235" s="96"/>
      <c r="G235" s="62"/>
      <c r="H235" s="96"/>
      <c r="I235" s="62"/>
      <c r="J235" s="96"/>
      <c r="K235" s="62"/>
      <c r="L235" s="96"/>
      <c r="M235" s="62"/>
      <c r="N235" s="96"/>
      <c r="O235" s="62"/>
      <c r="P235" s="96"/>
      <c r="Q235" s="62"/>
      <c r="R235" s="96"/>
      <c r="S235" s="62"/>
      <c r="T235" s="96"/>
      <c r="U235" s="62"/>
      <c r="V235" s="96"/>
      <c r="W235" s="62"/>
      <c r="X235" s="96"/>
      <c r="Y235" s="62"/>
      <c r="Z235" s="96"/>
      <c r="AA235" s="101">
        <f>C235+E235+G235+I235+K235+M235+O235+Q235+S235+U235+W235+Y235</f>
        <v>0</v>
      </c>
      <c r="AB235" s="67"/>
      <c r="AC235" s="312"/>
      <c r="AD235" s="304"/>
      <c r="AE235" s="304"/>
      <c r="AF235" s="304"/>
      <c r="AG235" s="304"/>
      <c r="AH235" s="305"/>
      <c r="AI235" s="282"/>
      <c r="AJ235" s="102" t="s">
        <v>56</v>
      </c>
      <c r="AK235" s="102"/>
      <c r="AL235" s="62"/>
      <c r="AM235" s="96"/>
      <c r="AN235" s="62"/>
      <c r="AO235" s="96"/>
      <c r="AP235" s="62"/>
      <c r="AQ235" s="96"/>
      <c r="AR235" s="62"/>
      <c r="AS235" s="96"/>
      <c r="AT235" s="62"/>
      <c r="AU235" s="96"/>
      <c r="AV235" s="62"/>
      <c r="AW235" s="96"/>
      <c r="AX235" s="62"/>
      <c r="AY235" s="96"/>
      <c r="AZ235" s="62"/>
      <c r="BA235" s="96"/>
      <c r="BB235" s="62"/>
      <c r="BC235" s="96"/>
      <c r="BD235" s="62"/>
      <c r="BE235" s="96"/>
      <c r="BF235" s="62"/>
      <c r="BG235" s="96"/>
      <c r="BH235" s="62"/>
      <c r="BI235" s="96"/>
      <c r="BJ235" s="101">
        <f>AL235+AN235+AP235+AR235+AT235+AV235+AX235+AZ235+BB235+BD235+BF235+BH235</f>
        <v>0</v>
      </c>
      <c r="BK235" s="67"/>
      <c r="BL235" s="312"/>
      <c r="BM235" s="304"/>
      <c r="BN235" s="304"/>
      <c r="BO235" s="304"/>
      <c r="BP235" s="304"/>
      <c r="BQ235" s="305"/>
      <c r="BR235" s="282"/>
      <c r="BS235" s="102" t="s">
        <v>56</v>
      </c>
      <c r="BT235" s="102"/>
      <c r="BU235" s="62"/>
      <c r="BV235" s="96"/>
      <c r="BW235" s="62"/>
      <c r="BX235" s="96"/>
      <c r="BY235" s="62"/>
      <c r="BZ235" s="96"/>
      <c r="CA235" s="62"/>
      <c r="CB235" s="96"/>
      <c r="CC235" s="62"/>
      <c r="CD235" s="96"/>
      <c r="CE235" s="62"/>
      <c r="CF235" s="96"/>
      <c r="CG235" s="62"/>
      <c r="CH235" s="96"/>
      <c r="CI235" s="62"/>
      <c r="CJ235" s="96"/>
      <c r="CK235" s="62"/>
      <c r="CL235" s="96"/>
      <c r="CM235" s="62"/>
      <c r="CN235" s="96"/>
      <c r="CO235" s="62"/>
      <c r="CP235" s="96"/>
      <c r="CQ235" s="62"/>
      <c r="CR235" s="96"/>
      <c r="CS235" s="101">
        <f>BU235+BW235+BY235+CA235+CC235+CE235+CG235+CI235+CK235+CM235+CO235+CQ235</f>
        <v>0</v>
      </c>
      <c r="CT235" s="67"/>
      <c r="CU235" s="312"/>
      <c r="CV235" s="304"/>
      <c r="CW235" s="304"/>
      <c r="CX235" s="304"/>
      <c r="CY235" s="304"/>
      <c r="CZ235" s="305"/>
      <c r="DA235" s="282"/>
      <c r="DB235" s="102" t="s">
        <v>56</v>
      </c>
      <c r="DC235" s="102"/>
      <c r="DD235" s="62"/>
      <c r="DE235" s="96"/>
      <c r="DF235" s="62"/>
      <c r="DG235" s="96"/>
      <c r="DH235" s="62"/>
      <c r="DI235" s="96"/>
      <c r="DJ235" s="62"/>
      <c r="DK235" s="96"/>
      <c r="DL235" s="62"/>
      <c r="DM235" s="96"/>
      <c r="DN235" s="62"/>
      <c r="DO235" s="96"/>
      <c r="DP235" s="62"/>
      <c r="DQ235" s="96"/>
      <c r="DR235" s="62"/>
      <c r="DS235" s="96"/>
      <c r="DT235" s="62"/>
      <c r="DU235" s="96"/>
      <c r="DV235" s="62"/>
      <c r="DW235" s="96"/>
      <c r="DX235" s="62"/>
      <c r="DY235" s="96"/>
      <c r="DZ235" s="62"/>
      <c r="EA235" s="96"/>
      <c r="EB235" s="101">
        <f>DD235+DF235+DH235+DJ235+DL235+DN235+DP235+DR235+DT235+DV235+DX235+DZ235</f>
        <v>0</v>
      </c>
      <c r="EC235" s="67"/>
      <c r="ED235" s="312"/>
      <c r="EE235" s="304"/>
      <c r="EF235" s="304"/>
      <c r="EG235" s="304"/>
      <c r="EH235" s="304"/>
      <c r="EI235" s="305"/>
      <c r="EJ235" s="282"/>
      <c r="EK235" s="102" t="s">
        <v>56</v>
      </c>
      <c r="EL235" s="102"/>
      <c r="EM235" s="62"/>
      <c r="EN235" s="96"/>
      <c r="EO235" s="62"/>
      <c r="EP235" s="96"/>
      <c r="EQ235" s="62"/>
      <c r="ER235" s="96"/>
      <c r="ES235" s="62"/>
      <c r="ET235" s="96"/>
      <c r="EU235" s="62"/>
      <c r="EV235" s="96"/>
      <c r="EW235" s="62"/>
      <c r="EX235" s="96"/>
      <c r="EY235" s="62"/>
      <c r="EZ235" s="96"/>
      <c r="FA235" s="62"/>
      <c r="FB235" s="96"/>
      <c r="FC235" s="62"/>
      <c r="FD235" s="96"/>
      <c r="FE235" s="62"/>
      <c r="FF235" s="96"/>
      <c r="FG235" s="62"/>
      <c r="FH235" s="96"/>
      <c r="FI235" s="62"/>
      <c r="FJ235" s="96"/>
      <c r="FK235" s="101">
        <f>EM235+EO235+EQ235+ES235+EU235+EW235+EY235+FA235+FC235+FE235+FG235+FI235</f>
        <v>0</v>
      </c>
      <c r="FL235" s="67"/>
      <c r="FM235" s="312"/>
      <c r="FN235" s="304"/>
      <c r="FO235" s="304"/>
      <c r="FP235" s="304"/>
      <c r="FQ235" s="304"/>
      <c r="FR235" s="305"/>
      <c r="FS235" s="282"/>
    </row>
    <row r="236" spans="1:175" hidden="1" outlineLevel="1" x14ac:dyDescent="0.2">
      <c r="A236" s="102" t="s">
        <v>56</v>
      </c>
      <c r="B236" s="102"/>
      <c r="C236" s="62"/>
      <c r="D236" s="96"/>
      <c r="E236" s="62"/>
      <c r="F236" s="96"/>
      <c r="G236" s="62"/>
      <c r="H236" s="96"/>
      <c r="I236" s="62"/>
      <c r="J236" s="96"/>
      <c r="K236" s="62"/>
      <c r="L236" s="96"/>
      <c r="M236" s="62"/>
      <c r="N236" s="96"/>
      <c r="O236" s="62"/>
      <c r="P236" s="96"/>
      <c r="Q236" s="62"/>
      <c r="R236" s="96"/>
      <c r="S236" s="62"/>
      <c r="T236" s="96"/>
      <c r="U236" s="62"/>
      <c r="V236" s="96"/>
      <c r="W236" s="62"/>
      <c r="X236" s="96"/>
      <c r="Y236" s="62"/>
      <c r="Z236" s="96"/>
      <c r="AA236" s="101">
        <f>C236+E236+G236+I236+K236+M236+O236+Q236+S236+U236+W236+Y236</f>
        <v>0</v>
      </c>
      <c r="AB236" s="67"/>
      <c r="AC236" s="312"/>
      <c r="AD236" s="304"/>
      <c r="AE236" s="304"/>
      <c r="AF236" s="304"/>
      <c r="AG236" s="304"/>
      <c r="AH236" s="305"/>
      <c r="AI236" s="282"/>
      <c r="AJ236" s="102" t="s">
        <v>56</v>
      </c>
      <c r="AK236" s="102"/>
      <c r="AL236" s="62"/>
      <c r="AM236" s="96"/>
      <c r="AN236" s="62"/>
      <c r="AO236" s="96"/>
      <c r="AP236" s="62"/>
      <c r="AQ236" s="96"/>
      <c r="AR236" s="62"/>
      <c r="AS236" s="96"/>
      <c r="AT236" s="62"/>
      <c r="AU236" s="96"/>
      <c r="AV236" s="62"/>
      <c r="AW236" s="96"/>
      <c r="AX236" s="62"/>
      <c r="AY236" s="96"/>
      <c r="AZ236" s="62"/>
      <c r="BA236" s="96"/>
      <c r="BB236" s="62"/>
      <c r="BC236" s="96"/>
      <c r="BD236" s="62"/>
      <c r="BE236" s="96"/>
      <c r="BF236" s="62"/>
      <c r="BG236" s="96"/>
      <c r="BH236" s="62"/>
      <c r="BI236" s="96"/>
      <c r="BJ236" s="101">
        <f>AL236+AN236+AP236+AR236+AT236+AV236+AX236+AZ236+BB236+BD236+BF236+BH236</f>
        <v>0</v>
      </c>
      <c r="BK236" s="67"/>
      <c r="BL236" s="312"/>
      <c r="BM236" s="304"/>
      <c r="BN236" s="304"/>
      <c r="BO236" s="304"/>
      <c r="BP236" s="304"/>
      <c r="BQ236" s="305"/>
      <c r="BR236" s="282"/>
      <c r="BS236" s="102" t="s">
        <v>56</v>
      </c>
      <c r="BT236" s="102"/>
      <c r="BU236" s="62"/>
      <c r="BV236" s="96"/>
      <c r="BW236" s="62"/>
      <c r="BX236" s="96"/>
      <c r="BY236" s="62"/>
      <c r="BZ236" s="96"/>
      <c r="CA236" s="62"/>
      <c r="CB236" s="96"/>
      <c r="CC236" s="62"/>
      <c r="CD236" s="96"/>
      <c r="CE236" s="62"/>
      <c r="CF236" s="96"/>
      <c r="CG236" s="62"/>
      <c r="CH236" s="96"/>
      <c r="CI236" s="62"/>
      <c r="CJ236" s="96"/>
      <c r="CK236" s="62"/>
      <c r="CL236" s="96"/>
      <c r="CM236" s="62"/>
      <c r="CN236" s="96"/>
      <c r="CO236" s="62"/>
      <c r="CP236" s="96"/>
      <c r="CQ236" s="62"/>
      <c r="CR236" s="96"/>
      <c r="CS236" s="101">
        <f>BU236+BW236+BY236+CA236+CC236+CE236+CG236+CI236+CK236+CM236+CO236+CQ236</f>
        <v>0</v>
      </c>
      <c r="CT236" s="67"/>
      <c r="CU236" s="312"/>
      <c r="CV236" s="304"/>
      <c r="CW236" s="304"/>
      <c r="CX236" s="304"/>
      <c r="CY236" s="304"/>
      <c r="CZ236" s="305"/>
      <c r="DA236" s="282"/>
      <c r="DB236" s="102" t="s">
        <v>56</v>
      </c>
      <c r="DC236" s="102"/>
      <c r="DD236" s="62"/>
      <c r="DE236" s="96"/>
      <c r="DF236" s="62"/>
      <c r="DG236" s="96"/>
      <c r="DH236" s="62"/>
      <c r="DI236" s="96"/>
      <c r="DJ236" s="62"/>
      <c r="DK236" s="96"/>
      <c r="DL236" s="62"/>
      <c r="DM236" s="96"/>
      <c r="DN236" s="62"/>
      <c r="DO236" s="96"/>
      <c r="DP236" s="62"/>
      <c r="DQ236" s="96"/>
      <c r="DR236" s="62"/>
      <c r="DS236" s="96"/>
      <c r="DT236" s="62"/>
      <c r="DU236" s="96"/>
      <c r="DV236" s="62"/>
      <c r="DW236" s="96"/>
      <c r="DX236" s="62"/>
      <c r="DY236" s="96"/>
      <c r="DZ236" s="62"/>
      <c r="EA236" s="96"/>
      <c r="EB236" s="101">
        <f>DD236+DF236+DH236+DJ236+DL236+DN236+DP236+DR236+DT236+DV236+DX236+DZ236</f>
        <v>0</v>
      </c>
      <c r="EC236" s="67"/>
      <c r="ED236" s="312"/>
      <c r="EE236" s="304"/>
      <c r="EF236" s="304"/>
      <c r="EG236" s="304"/>
      <c r="EH236" s="304"/>
      <c r="EI236" s="305"/>
      <c r="EJ236" s="282"/>
      <c r="EK236" s="102" t="s">
        <v>56</v>
      </c>
      <c r="EL236" s="102"/>
      <c r="EM236" s="62"/>
      <c r="EN236" s="96"/>
      <c r="EO236" s="62"/>
      <c r="EP236" s="96"/>
      <c r="EQ236" s="62"/>
      <c r="ER236" s="96"/>
      <c r="ES236" s="62"/>
      <c r="ET236" s="96"/>
      <c r="EU236" s="62"/>
      <c r="EV236" s="96"/>
      <c r="EW236" s="62"/>
      <c r="EX236" s="96"/>
      <c r="EY236" s="62"/>
      <c r="EZ236" s="96"/>
      <c r="FA236" s="62"/>
      <c r="FB236" s="96"/>
      <c r="FC236" s="62"/>
      <c r="FD236" s="96"/>
      <c r="FE236" s="62"/>
      <c r="FF236" s="96"/>
      <c r="FG236" s="62"/>
      <c r="FH236" s="96"/>
      <c r="FI236" s="62"/>
      <c r="FJ236" s="96"/>
      <c r="FK236" s="101">
        <f>EM236+EO236+EQ236+ES236+EU236+EW236+EY236+FA236+FC236+FE236+FG236+FI236</f>
        <v>0</v>
      </c>
      <c r="FL236" s="67"/>
      <c r="FM236" s="312"/>
      <c r="FN236" s="304"/>
      <c r="FO236" s="304"/>
      <c r="FP236" s="304"/>
      <c r="FQ236" s="304"/>
      <c r="FR236" s="305"/>
      <c r="FS236" s="282"/>
    </row>
    <row r="237" spans="1:175" ht="4.5" customHeight="1" x14ac:dyDescent="0.2">
      <c r="A237" s="102"/>
      <c r="B237" s="102"/>
      <c r="C237" s="62"/>
      <c r="D237" s="96"/>
      <c r="E237" s="62"/>
      <c r="F237" s="96"/>
      <c r="G237" s="62"/>
      <c r="H237" s="96"/>
      <c r="I237" s="62"/>
      <c r="J237" s="96"/>
      <c r="K237" s="62"/>
      <c r="L237" s="96"/>
      <c r="M237" s="62"/>
      <c r="N237" s="96"/>
      <c r="O237" s="62"/>
      <c r="P237" s="96"/>
      <c r="Q237" s="62"/>
      <c r="R237" s="96"/>
      <c r="S237" s="62"/>
      <c r="T237" s="96"/>
      <c r="U237" s="62"/>
      <c r="V237" s="96"/>
      <c r="W237" s="62"/>
      <c r="X237" s="96"/>
      <c r="Y237" s="62"/>
      <c r="Z237" s="96"/>
      <c r="AA237" s="62"/>
      <c r="AB237" s="67"/>
      <c r="AC237" s="312"/>
      <c r="AD237" s="304"/>
      <c r="AE237" s="304"/>
      <c r="AF237" s="304"/>
      <c r="AG237" s="304"/>
      <c r="AH237" s="305"/>
      <c r="AI237" s="282"/>
      <c r="AJ237" s="102"/>
      <c r="AK237" s="102"/>
      <c r="AL237" s="62"/>
      <c r="AM237" s="96"/>
      <c r="AN237" s="62"/>
      <c r="AO237" s="96"/>
      <c r="AP237" s="62"/>
      <c r="AQ237" s="96"/>
      <c r="AR237" s="62"/>
      <c r="AS237" s="96"/>
      <c r="AT237" s="62"/>
      <c r="AU237" s="96"/>
      <c r="AV237" s="62"/>
      <c r="AW237" s="96"/>
      <c r="AX237" s="62"/>
      <c r="AY237" s="96"/>
      <c r="AZ237" s="62"/>
      <c r="BA237" s="96"/>
      <c r="BB237" s="62"/>
      <c r="BC237" s="96"/>
      <c r="BD237" s="62"/>
      <c r="BE237" s="96"/>
      <c r="BF237" s="62"/>
      <c r="BG237" s="96"/>
      <c r="BH237" s="62"/>
      <c r="BI237" s="96"/>
      <c r="BJ237" s="62"/>
      <c r="BK237" s="67"/>
      <c r="BL237" s="312"/>
      <c r="BM237" s="304"/>
      <c r="BN237" s="304"/>
      <c r="BO237" s="304"/>
      <c r="BP237" s="304"/>
      <c r="BQ237" s="305"/>
      <c r="BR237" s="282"/>
      <c r="BS237" s="102"/>
      <c r="BT237" s="102"/>
      <c r="BU237" s="62"/>
      <c r="BV237" s="96"/>
      <c r="BW237" s="62"/>
      <c r="BX237" s="96"/>
      <c r="BY237" s="62"/>
      <c r="BZ237" s="96"/>
      <c r="CA237" s="62"/>
      <c r="CB237" s="96"/>
      <c r="CC237" s="62"/>
      <c r="CD237" s="96"/>
      <c r="CE237" s="62"/>
      <c r="CF237" s="96"/>
      <c r="CG237" s="62"/>
      <c r="CH237" s="96"/>
      <c r="CI237" s="62"/>
      <c r="CJ237" s="96"/>
      <c r="CK237" s="62"/>
      <c r="CL237" s="96"/>
      <c r="CM237" s="62"/>
      <c r="CN237" s="96"/>
      <c r="CO237" s="62"/>
      <c r="CP237" s="96"/>
      <c r="CQ237" s="62"/>
      <c r="CR237" s="96"/>
      <c r="CS237" s="62"/>
      <c r="CT237" s="67"/>
      <c r="CU237" s="312"/>
      <c r="CV237" s="304"/>
      <c r="CW237" s="304"/>
      <c r="CX237" s="304"/>
      <c r="CY237" s="304"/>
      <c r="CZ237" s="305"/>
      <c r="DA237" s="282"/>
      <c r="DB237" s="102"/>
      <c r="DC237" s="102"/>
      <c r="DD237" s="62"/>
      <c r="DE237" s="96"/>
      <c r="DF237" s="62"/>
      <c r="DG237" s="96"/>
      <c r="DH237" s="62"/>
      <c r="DI237" s="96"/>
      <c r="DJ237" s="62"/>
      <c r="DK237" s="96"/>
      <c r="DL237" s="62"/>
      <c r="DM237" s="96"/>
      <c r="DN237" s="62"/>
      <c r="DO237" s="96"/>
      <c r="DP237" s="62"/>
      <c r="DQ237" s="96"/>
      <c r="DR237" s="62"/>
      <c r="DS237" s="96"/>
      <c r="DT237" s="62"/>
      <c r="DU237" s="96"/>
      <c r="DV237" s="62"/>
      <c r="DW237" s="96"/>
      <c r="DX237" s="62"/>
      <c r="DY237" s="96"/>
      <c r="DZ237" s="62"/>
      <c r="EA237" s="96"/>
      <c r="EB237" s="62"/>
      <c r="EC237" s="67"/>
      <c r="ED237" s="312"/>
      <c r="EE237" s="304"/>
      <c r="EF237" s="304"/>
      <c r="EG237" s="304"/>
      <c r="EH237" s="304"/>
      <c r="EI237" s="305"/>
      <c r="EJ237" s="282"/>
      <c r="EK237" s="102"/>
      <c r="EL237" s="102"/>
      <c r="EM237" s="62"/>
      <c r="EN237" s="96"/>
      <c r="EO237" s="62"/>
      <c r="EP237" s="96"/>
      <c r="EQ237" s="62"/>
      <c r="ER237" s="96"/>
      <c r="ES237" s="62"/>
      <c r="ET237" s="96"/>
      <c r="EU237" s="62"/>
      <c r="EV237" s="96"/>
      <c r="EW237" s="62"/>
      <c r="EX237" s="96"/>
      <c r="EY237" s="62"/>
      <c r="EZ237" s="96"/>
      <c r="FA237" s="62"/>
      <c r="FB237" s="96"/>
      <c r="FC237" s="62"/>
      <c r="FD237" s="96"/>
      <c r="FE237" s="62"/>
      <c r="FF237" s="96"/>
      <c r="FG237" s="62"/>
      <c r="FH237" s="96"/>
      <c r="FI237" s="62"/>
      <c r="FJ237" s="96"/>
      <c r="FK237" s="62"/>
      <c r="FL237" s="67"/>
      <c r="FM237" s="312"/>
      <c r="FN237" s="304"/>
      <c r="FO237" s="304"/>
      <c r="FP237" s="304"/>
      <c r="FQ237" s="304"/>
      <c r="FR237" s="305"/>
      <c r="FS237" s="282"/>
    </row>
    <row r="238" spans="1:175" s="28" customFormat="1" x14ac:dyDescent="0.2">
      <c r="A238" s="77" t="s">
        <v>40</v>
      </c>
      <c r="B238" s="77" t="s">
        <v>333</v>
      </c>
      <c r="C238" s="263">
        <v>0</v>
      </c>
      <c r="D238" s="79"/>
      <c r="E238" s="78">
        <f>C240</f>
        <v>0</v>
      </c>
      <c r="F238" s="79"/>
      <c r="G238" s="78">
        <f>E240</f>
        <v>0</v>
      </c>
      <c r="H238" s="79"/>
      <c r="I238" s="78">
        <f>G240</f>
        <v>0</v>
      </c>
      <c r="J238" s="79"/>
      <c r="K238" s="78">
        <f>I240</f>
        <v>0</v>
      </c>
      <c r="L238" s="79"/>
      <c r="M238" s="78">
        <f>K240</f>
        <v>0</v>
      </c>
      <c r="N238" s="79"/>
      <c r="O238" s="78">
        <f>M240</f>
        <v>0</v>
      </c>
      <c r="P238" s="79"/>
      <c r="Q238" s="78">
        <f>O240</f>
        <v>0</v>
      </c>
      <c r="R238" s="79"/>
      <c r="S238" s="78">
        <f>Q240</f>
        <v>0</v>
      </c>
      <c r="T238" s="79"/>
      <c r="U238" s="78">
        <f>S240</f>
        <v>0</v>
      </c>
      <c r="V238" s="79"/>
      <c r="W238" s="78">
        <f>U240</f>
        <v>0</v>
      </c>
      <c r="X238" s="79"/>
      <c r="Y238" s="78">
        <f>W240</f>
        <v>0</v>
      </c>
      <c r="Z238" s="79"/>
      <c r="AA238" s="78">
        <f>C238</f>
        <v>0</v>
      </c>
      <c r="AB238" s="79"/>
      <c r="AC238" s="312"/>
      <c r="AD238" s="304"/>
      <c r="AE238" s="304"/>
      <c r="AF238" s="304"/>
      <c r="AG238" s="304"/>
      <c r="AH238" s="305"/>
      <c r="AI238" s="282"/>
      <c r="AJ238" s="77" t="s">
        <v>40</v>
      </c>
      <c r="AK238" s="77" t="s">
        <v>333</v>
      </c>
      <c r="AL238" s="263">
        <f>AA240</f>
        <v>0</v>
      </c>
      <c r="AM238" s="79"/>
      <c r="AN238" s="78">
        <f>AL240</f>
        <v>0</v>
      </c>
      <c r="AO238" s="79"/>
      <c r="AP238" s="78">
        <f>AN240</f>
        <v>0</v>
      </c>
      <c r="AQ238" s="79"/>
      <c r="AR238" s="78">
        <f>AP240</f>
        <v>0</v>
      </c>
      <c r="AS238" s="79"/>
      <c r="AT238" s="78">
        <f>AR240</f>
        <v>0</v>
      </c>
      <c r="AU238" s="79"/>
      <c r="AV238" s="78">
        <f>AT240</f>
        <v>0</v>
      </c>
      <c r="AW238" s="79"/>
      <c r="AX238" s="78">
        <f>AV240</f>
        <v>0</v>
      </c>
      <c r="AY238" s="79"/>
      <c r="AZ238" s="78">
        <f>AX240</f>
        <v>0</v>
      </c>
      <c r="BA238" s="79"/>
      <c r="BB238" s="78">
        <f>AZ240</f>
        <v>0</v>
      </c>
      <c r="BC238" s="79"/>
      <c r="BD238" s="78">
        <f>BB240</f>
        <v>0</v>
      </c>
      <c r="BE238" s="79"/>
      <c r="BF238" s="78">
        <f>BD240</f>
        <v>0</v>
      </c>
      <c r="BG238" s="79"/>
      <c r="BH238" s="78">
        <f>BF240</f>
        <v>0</v>
      </c>
      <c r="BI238" s="79"/>
      <c r="BJ238" s="78">
        <f>AL238</f>
        <v>0</v>
      </c>
      <c r="BK238" s="79"/>
      <c r="BL238" s="312"/>
      <c r="BM238" s="304"/>
      <c r="BN238" s="304"/>
      <c r="BO238" s="304"/>
      <c r="BP238" s="304"/>
      <c r="BQ238" s="305"/>
      <c r="BR238" s="282"/>
      <c r="BS238" s="77" t="s">
        <v>40</v>
      </c>
      <c r="BT238" s="77" t="s">
        <v>333</v>
      </c>
      <c r="BU238" s="263">
        <f>BK240</f>
        <v>0</v>
      </c>
      <c r="BV238" s="79"/>
      <c r="BW238" s="78">
        <f>BU240</f>
        <v>0</v>
      </c>
      <c r="BX238" s="79"/>
      <c r="BY238" s="78">
        <f>BW240</f>
        <v>0</v>
      </c>
      <c r="BZ238" s="79"/>
      <c r="CA238" s="78">
        <f>BY240</f>
        <v>0</v>
      </c>
      <c r="CB238" s="79"/>
      <c r="CC238" s="78">
        <f>CA240</f>
        <v>0</v>
      </c>
      <c r="CD238" s="79"/>
      <c r="CE238" s="78">
        <f>CC240</f>
        <v>0</v>
      </c>
      <c r="CF238" s="79"/>
      <c r="CG238" s="78">
        <f>CE240</f>
        <v>0</v>
      </c>
      <c r="CH238" s="79"/>
      <c r="CI238" s="78">
        <f>CG240</f>
        <v>0</v>
      </c>
      <c r="CJ238" s="79"/>
      <c r="CK238" s="78">
        <f>CI240</f>
        <v>0</v>
      </c>
      <c r="CL238" s="79"/>
      <c r="CM238" s="78">
        <f>CK240</f>
        <v>0</v>
      </c>
      <c r="CN238" s="79"/>
      <c r="CO238" s="78">
        <f>CM240</f>
        <v>0</v>
      </c>
      <c r="CP238" s="79"/>
      <c r="CQ238" s="78">
        <f>CO240</f>
        <v>0</v>
      </c>
      <c r="CR238" s="79"/>
      <c r="CS238" s="78">
        <f>BU238</f>
        <v>0</v>
      </c>
      <c r="CT238" s="79"/>
      <c r="CU238" s="312"/>
      <c r="CV238" s="304"/>
      <c r="CW238" s="304"/>
      <c r="CX238" s="304"/>
      <c r="CY238" s="304"/>
      <c r="CZ238" s="305"/>
      <c r="DA238" s="282"/>
      <c r="DB238" s="77" t="s">
        <v>40</v>
      </c>
      <c r="DC238" s="77" t="s">
        <v>333</v>
      </c>
      <c r="DD238" s="263">
        <f>CT240</f>
        <v>0</v>
      </c>
      <c r="DE238" s="79"/>
      <c r="DF238" s="78">
        <f>DD240</f>
        <v>0</v>
      </c>
      <c r="DG238" s="79"/>
      <c r="DH238" s="78">
        <f>DF240</f>
        <v>0</v>
      </c>
      <c r="DI238" s="79"/>
      <c r="DJ238" s="78">
        <f>DH240</f>
        <v>0</v>
      </c>
      <c r="DK238" s="79"/>
      <c r="DL238" s="78">
        <f>DJ240</f>
        <v>0</v>
      </c>
      <c r="DM238" s="79"/>
      <c r="DN238" s="78">
        <f>DL240</f>
        <v>0</v>
      </c>
      <c r="DO238" s="79"/>
      <c r="DP238" s="78">
        <f>DN240</f>
        <v>0</v>
      </c>
      <c r="DQ238" s="79"/>
      <c r="DR238" s="78">
        <f>DP240</f>
        <v>0</v>
      </c>
      <c r="DS238" s="79"/>
      <c r="DT238" s="78">
        <f>DR240</f>
        <v>0</v>
      </c>
      <c r="DU238" s="79"/>
      <c r="DV238" s="78">
        <f>DT240</f>
        <v>0</v>
      </c>
      <c r="DW238" s="79"/>
      <c r="DX238" s="78">
        <f>DV240</f>
        <v>0</v>
      </c>
      <c r="DY238" s="79"/>
      <c r="DZ238" s="78">
        <f>DX240</f>
        <v>0</v>
      </c>
      <c r="EA238" s="79"/>
      <c r="EB238" s="78">
        <f>DD238</f>
        <v>0</v>
      </c>
      <c r="EC238" s="79"/>
      <c r="ED238" s="312"/>
      <c r="EE238" s="304"/>
      <c r="EF238" s="304"/>
      <c r="EG238" s="304"/>
      <c r="EH238" s="304"/>
      <c r="EI238" s="305"/>
      <c r="EJ238" s="282"/>
      <c r="EK238" s="77" t="s">
        <v>40</v>
      </c>
      <c r="EL238" s="77" t="s">
        <v>333</v>
      </c>
      <c r="EM238" s="263">
        <f>EC240</f>
        <v>0</v>
      </c>
      <c r="EN238" s="79"/>
      <c r="EO238" s="78">
        <f>EM240</f>
        <v>0</v>
      </c>
      <c r="EP238" s="79"/>
      <c r="EQ238" s="78">
        <f>EO240</f>
        <v>0</v>
      </c>
      <c r="ER238" s="79"/>
      <c r="ES238" s="78">
        <f>EQ240</f>
        <v>0</v>
      </c>
      <c r="ET238" s="79"/>
      <c r="EU238" s="78">
        <f>ES240</f>
        <v>0</v>
      </c>
      <c r="EV238" s="79"/>
      <c r="EW238" s="78">
        <f>EU240</f>
        <v>0</v>
      </c>
      <c r="EX238" s="79"/>
      <c r="EY238" s="78">
        <f>EW240</f>
        <v>0</v>
      </c>
      <c r="EZ238" s="79"/>
      <c r="FA238" s="78">
        <f>EY240</f>
        <v>0</v>
      </c>
      <c r="FB238" s="79"/>
      <c r="FC238" s="78">
        <f>FA240</f>
        <v>0</v>
      </c>
      <c r="FD238" s="79"/>
      <c r="FE238" s="78">
        <f>FC240</f>
        <v>0</v>
      </c>
      <c r="FF238" s="79"/>
      <c r="FG238" s="78">
        <f>FE240</f>
        <v>0</v>
      </c>
      <c r="FH238" s="79"/>
      <c r="FI238" s="78">
        <f>FG240</f>
        <v>0</v>
      </c>
      <c r="FJ238" s="79"/>
      <c r="FK238" s="78">
        <f>EM238</f>
        <v>0</v>
      </c>
      <c r="FL238" s="79"/>
      <c r="FM238" s="312"/>
      <c r="FN238" s="304"/>
      <c r="FO238" s="304"/>
      <c r="FP238" s="304"/>
      <c r="FQ238" s="304"/>
      <c r="FR238" s="305"/>
      <c r="FS238" s="282"/>
    </row>
    <row r="239" spans="1:175" s="28" customFormat="1" x14ac:dyDescent="0.2">
      <c r="A239" s="77" t="s">
        <v>59</v>
      </c>
      <c r="B239" s="333" t="s">
        <v>335</v>
      </c>
      <c r="C239" s="78">
        <f>C211+C217+C224+C228+C233</f>
        <v>0</v>
      </c>
      <c r="D239" s="79"/>
      <c r="E239" s="78">
        <f>E211+E217+E224+E228+E233</f>
        <v>0</v>
      </c>
      <c r="F239" s="79"/>
      <c r="G239" s="78">
        <f>G211+G217+G224+G228+G233</f>
        <v>0</v>
      </c>
      <c r="H239" s="79"/>
      <c r="I239" s="78">
        <f>I211+I217+I224+I228+I233</f>
        <v>0</v>
      </c>
      <c r="J239" s="79"/>
      <c r="K239" s="78">
        <f>K211+K217+K224+K228+K233</f>
        <v>0</v>
      </c>
      <c r="L239" s="79"/>
      <c r="M239" s="78">
        <f>M211+M217+M224+M228+M233</f>
        <v>0</v>
      </c>
      <c r="N239" s="79"/>
      <c r="O239" s="78">
        <f>O211+O217+O224+O228+O233</f>
        <v>0</v>
      </c>
      <c r="P239" s="79"/>
      <c r="Q239" s="78">
        <f>Q211+Q217+Q224+Q228+Q233</f>
        <v>0</v>
      </c>
      <c r="R239" s="79"/>
      <c r="S239" s="78">
        <f>S211+S217+S224+S228+S233</f>
        <v>0</v>
      </c>
      <c r="T239" s="79"/>
      <c r="U239" s="78">
        <f>U211+U217+U224+U228+U233</f>
        <v>0</v>
      </c>
      <c r="V239" s="79"/>
      <c r="W239" s="78">
        <f>W211+W217+W224+W228+W233</f>
        <v>0</v>
      </c>
      <c r="X239" s="79"/>
      <c r="Y239" s="78">
        <f>Y211+Y217+Y224+Y228+Y233</f>
        <v>0</v>
      </c>
      <c r="Z239" s="79"/>
      <c r="AA239" s="78">
        <f>AA211+AA217+AA224+AA228+AA233</f>
        <v>0</v>
      </c>
      <c r="AB239" s="79"/>
      <c r="AC239" s="312"/>
      <c r="AD239" s="304"/>
      <c r="AE239" s="304"/>
      <c r="AF239" s="304"/>
      <c r="AG239" s="304"/>
      <c r="AH239" s="305"/>
      <c r="AI239" s="282"/>
      <c r="AJ239" s="77" t="s">
        <v>59</v>
      </c>
      <c r="AK239" s="333" t="s">
        <v>335</v>
      </c>
      <c r="AL239" s="78">
        <f>AL211+AL217+AL224+AL228+AL233</f>
        <v>0</v>
      </c>
      <c r="AM239" s="79"/>
      <c r="AN239" s="78">
        <f>AN211+AN217+AN224+AN228+AN233</f>
        <v>0</v>
      </c>
      <c r="AO239" s="79"/>
      <c r="AP239" s="78">
        <f>AP211+AP217+AP224+AP228+AP233</f>
        <v>0</v>
      </c>
      <c r="AQ239" s="79"/>
      <c r="AR239" s="78">
        <f>AR211+AR217+AR224+AR228+AR233</f>
        <v>0</v>
      </c>
      <c r="AS239" s="79"/>
      <c r="AT239" s="78">
        <f>AT211+AT217+AT224+AT228+AT233</f>
        <v>0</v>
      </c>
      <c r="AU239" s="79"/>
      <c r="AV239" s="78">
        <f>AV211+AV217+AV224+AV228+AV233</f>
        <v>0</v>
      </c>
      <c r="AW239" s="79"/>
      <c r="AX239" s="78">
        <f>AX211+AX217+AX224+AX228+AX233</f>
        <v>0</v>
      </c>
      <c r="AY239" s="79"/>
      <c r="AZ239" s="78">
        <f>AZ211+AZ217+AZ224+AZ228+AZ233</f>
        <v>0</v>
      </c>
      <c r="BA239" s="79"/>
      <c r="BB239" s="78">
        <f>BB211+BB217+BB224+BB228+BB233</f>
        <v>0</v>
      </c>
      <c r="BC239" s="79"/>
      <c r="BD239" s="78">
        <f>BD211+BD217+BD224+BD228+BD233</f>
        <v>0</v>
      </c>
      <c r="BE239" s="79"/>
      <c r="BF239" s="78">
        <f>BF211+BF217+BF224+BF228+BF233</f>
        <v>0</v>
      </c>
      <c r="BG239" s="79"/>
      <c r="BH239" s="78">
        <f>BH211+BH217+BH224+BH228+BH233</f>
        <v>0</v>
      </c>
      <c r="BI239" s="79"/>
      <c r="BJ239" s="78">
        <f>BJ211+BJ217+BJ224+BJ228+BJ233</f>
        <v>0</v>
      </c>
      <c r="BK239" s="79"/>
      <c r="BL239" s="312"/>
      <c r="BM239" s="304"/>
      <c r="BN239" s="304"/>
      <c r="BO239" s="304"/>
      <c r="BP239" s="304"/>
      <c r="BQ239" s="305"/>
      <c r="BR239" s="282"/>
      <c r="BS239" s="77" t="s">
        <v>59</v>
      </c>
      <c r="BT239" s="333" t="s">
        <v>335</v>
      </c>
      <c r="BU239" s="78">
        <f>BU211+BU217+BU224+BU228+BU233</f>
        <v>0</v>
      </c>
      <c r="BV239" s="79"/>
      <c r="BW239" s="78">
        <f>BW211+BW217+BW224+BW228+BW233</f>
        <v>0</v>
      </c>
      <c r="BX239" s="79"/>
      <c r="BY239" s="78">
        <f>BY211+BY217+BY224+BY228+BY233</f>
        <v>0</v>
      </c>
      <c r="BZ239" s="79"/>
      <c r="CA239" s="78">
        <f>CA211+CA217+CA224+CA228+CA233</f>
        <v>0</v>
      </c>
      <c r="CB239" s="79"/>
      <c r="CC239" s="78">
        <f>CC211+CC217+CC224+CC228+CC233</f>
        <v>0</v>
      </c>
      <c r="CD239" s="79"/>
      <c r="CE239" s="78">
        <f>CE211+CE217+CE224+CE228+CE233</f>
        <v>0</v>
      </c>
      <c r="CF239" s="79"/>
      <c r="CG239" s="78">
        <f>CG211+CG217+CG224+CG228+CG233</f>
        <v>0</v>
      </c>
      <c r="CH239" s="79"/>
      <c r="CI239" s="78">
        <f>CI211+CI217+CI224+CI228+CI233</f>
        <v>0</v>
      </c>
      <c r="CJ239" s="79"/>
      <c r="CK239" s="78">
        <f>CK211+CK217+CK224+CK228+CK233</f>
        <v>0</v>
      </c>
      <c r="CL239" s="79"/>
      <c r="CM239" s="78">
        <f>CM211+CM217+CM224+CM228+CM233</f>
        <v>0</v>
      </c>
      <c r="CN239" s="79"/>
      <c r="CO239" s="78">
        <f>CO211+CO217+CO224+CO228+CO233</f>
        <v>0</v>
      </c>
      <c r="CP239" s="79"/>
      <c r="CQ239" s="78">
        <f>CQ211+CQ217+CQ224+CQ228+CQ233</f>
        <v>0</v>
      </c>
      <c r="CR239" s="79"/>
      <c r="CS239" s="78">
        <f>CS211+CS217+CS224+CS228+CS233</f>
        <v>0</v>
      </c>
      <c r="CT239" s="79"/>
      <c r="CU239" s="312"/>
      <c r="CV239" s="304"/>
      <c r="CW239" s="304"/>
      <c r="CX239" s="304"/>
      <c r="CY239" s="304"/>
      <c r="CZ239" s="305"/>
      <c r="DA239" s="282"/>
      <c r="DB239" s="77" t="s">
        <v>59</v>
      </c>
      <c r="DC239" s="333" t="s">
        <v>335</v>
      </c>
      <c r="DD239" s="78">
        <f>DD211+DD217+DD224+DD228+DD233</f>
        <v>0</v>
      </c>
      <c r="DE239" s="79"/>
      <c r="DF239" s="78">
        <f>DF211+DF217+DF224+DF228+DF233</f>
        <v>0</v>
      </c>
      <c r="DG239" s="79"/>
      <c r="DH239" s="78">
        <f>DH211+DH217+DH224+DH228+DH233</f>
        <v>0</v>
      </c>
      <c r="DI239" s="79"/>
      <c r="DJ239" s="78">
        <f>DJ211+DJ217+DJ224+DJ228+DJ233</f>
        <v>0</v>
      </c>
      <c r="DK239" s="79"/>
      <c r="DL239" s="78">
        <f>DL211+DL217+DL224+DL228+DL233</f>
        <v>0</v>
      </c>
      <c r="DM239" s="79"/>
      <c r="DN239" s="78">
        <f>DN211+DN217+DN224+DN228+DN233</f>
        <v>0</v>
      </c>
      <c r="DO239" s="79"/>
      <c r="DP239" s="78">
        <f>DP211+DP217+DP224+DP228+DP233</f>
        <v>0</v>
      </c>
      <c r="DQ239" s="79"/>
      <c r="DR239" s="78">
        <f>DR211+DR217+DR224+DR228+DR233</f>
        <v>0</v>
      </c>
      <c r="DS239" s="79"/>
      <c r="DT239" s="78">
        <f>DT211+DT217+DT224+DT228+DT233</f>
        <v>0</v>
      </c>
      <c r="DU239" s="79"/>
      <c r="DV239" s="78">
        <f>DV211+DV217+DV224+DV228+DV233</f>
        <v>0</v>
      </c>
      <c r="DW239" s="79"/>
      <c r="DX239" s="78">
        <f>DX211+DX217+DX224+DX228+DX233</f>
        <v>0</v>
      </c>
      <c r="DY239" s="79"/>
      <c r="DZ239" s="78">
        <f>DZ211+DZ217+DZ224+DZ228+DZ233</f>
        <v>0</v>
      </c>
      <c r="EA239" s="79"/>
      <c r="EB239" s="78">
        <f>EB211+EB217+EB224+EB228+EB233</f>
        <v>0</v>
      </c>
      <c r="EC239" s="79"/>
      <c r="ED239" s="312"/>
      <c r="EE239" s="304"/>
      <c r="EF239" s="304"/>
      <c r="EG239" s="304"/>
      <c r="EH239" s="304"/>
      <c r="EI239" s="305"/>
      <c r="EJ239" s="282"/>
      <c r="EK239" s="77" t="s">
        <v>59</v>
      </c>
      <c r="EL239" s="333" t="s">
        <v>335</v>
      </c>
      <c r="EM239" s="78">
        <f>EM211+EM217+EM224+EM228+EM233</f>
        <v>0</v>
      </c>
      <c r="EN239" s="79"/>
      <c r="EO239" s="78">
        <f>EO211+EO217+EO224+EO228+EO233</f>
        <v>0</v>
      </c>
      <c r="EP239" s="79"/>
      <c r="EQ239" s="78">
        <f>EQ211+EQ217+EQ224+EQ228+EQ233</f>
        <v>0</v>
      </c>
      <c r="ER239" s="79"/>
      <c r="ES239" s="78">
        <f>ES211+ES217+ES224+ES228+ES233</f>
        <v>0</v>
      </c>
      <c r="ET239" s="79"/>
      <c r="EU239" s="78">
        <f>EU211+EU217+EU224+EU228+EU233</f>
        <v>0</v>
      </c>
      <c r="EV239" s="79"/>
      <c r="EW239" s="78">
        <f>EW211+EW217+EW224+EW228+EW233</f>
        <v>0</v>
      </c>
      <c r="EX239" s="79"/>
      <c r="EY239" s="78">
        <f>EY211+EY217+EY224+EY228+EY233</f>
        <v>0</v>
      </c>
      <c r="EZ239" s="79"/>
      <c r="FA239" s="78">
        <f>FA211+FA217+FA224+FA228+FA233</f>
        <v>0</v>
      </c>
      <c r="FB239" s="79"/>
      <c r="FC239" s="78">
        <f>FC211+FC217+FC224+FC228+FC233</f>
        <v>0</v>
      </c>
      <c r="FD239" s="79"/>
      <c r="FE239" s="78">
        <f>FE211+FE217+FE224+FE228+FE233</f>
        <v>0</v>
      </c>
      <c r="FF239" s="79"/>
      <c r="FG239" s="78">
        <f>FG211+FG217+FG224+FG228+FG233</f>
        <v>0</v>
      </c>
      <c r="FH239" s="79"/>
      <c r="FI239" s="78">
        <f>FI211+FI217+FI224+FI228+FI233</f>
        <v>0</v>
      </c>
      <c r="FJ239" s="79"/>
      <c r="FK239" s="78">
        <f>FK211+FK217+FK224+FK228+FK233</f>
        <v>0</v>
      </c>
      <c r="FL239" s="79"/>
      <c r="FM239" s="312"/>
      <c r="FN239" s="304"/>
      <c r="FO239" s="304"/>
      <c r="FP239" s="304"/>
      <c r="FQ239" s="304"/>
      <c r="FR239" s="305"/>
      <c r="FS239" s="282"/>
    </row>
    <row r="240" spans="1:175" s="28" customFormat="1" x14ac:dyDescent="0.2">
      <c r="A240" s="77" t="s">
        <v>39</v>
      </c>
      <c r="B240" s="77" t="s">
        <v>334</v>
      </c>
      <c r="C240" s="78">
        <f>SUM(C238:C239)</f>
        <v>0</v>
      </c>
      <c r="D240" s="79"/>
      <c r="E240" s="78">
        <f>SUM(E238:E239)</f>
        <v>0</v>
      </c>
      <c r="F240" s="79"/>
      <c r="G240" s="78">
        <f>SUM(G238:G239)</f>
        <v>0</v>
      </c>
      <c r="H240" s="79"/>
      <c r="I240" s="78">
        <f>SUM(I238:I239)</f>
        <v>0</v>
      </c>
      <c r="J240" s="79"/>
      <c r="K240" s="78">
        <f>SUM(K238:K239)</f>
        <v>0</v>
      </c>
      <c r="L240" s="79"/>
      <c r="M240" s="78">
        <f>SUM(M238:M239)</f>
        <v>0</v>
      </c>
      <c r="N240" s="79"/>
      <c r="O240" s="78">
        <f>SUM(O238:O239)</f>
        <v>0</v>
      </c>
      <c r="P240" s="79"/>
      <c r="Q240" s="78">
        <f>SUM(Q238:Q239)</f>
        <v>0</v>
      </c>
      <c r="R240" s="79"/>
      <c r="S240" s="78">
        <f>SUM(S238:S239)</f>
        <v>0</v>
      </c>
      <c r="T240" s="79"/>
      <c r="U240" s="78">
        <f>SUM(U238:U239)</f>
        <v>0</v>
      </c>
      <c r="V240" s="79"/>
      <c r="W240" s="78">
        <f>SUM(W238:W239)</f>
        <v>0</v>
      </c>
      <c r="X240" s="79"/>
      <c r="Y240" s="78">
        <f>SUM(Y238:Y239)</f>
        <v>0</v>
      </c>
      <c r="Z240" s="79"/>
      <c r="AA240" s="78">
        <f>SUM(AA238:AA239)</f>
        <v>0</v>
      </c>
      <c r="AB240" s="79"/>
      <c r="AC240" s="312"/>
      <c r="AD240" s="304"/>
      <c r="AE240" s="304"/>
      <c r="AF240" s="304"/>
      <c r="AG240" s="304"/>
      <c r="AH240" s="305"/>
      <c r="AI240" s="282"/>
      <c r="AJ240" s="77" t="s">
        <v>39</v>
      </c>
      <c r="AK240" s="77" t="s">
        <v>334</v>
      </c>
      <c r="AL240" s="78">
        <f>SUM(AL238:AL239)</f>
        <v>0</v>
      </c>
      <c r="AM240" s="79"/>
      <c r="AN240" s="78">
        <f>SUM(AN238:AN239)</f>
        <v>0</v>
      </c>
      <c r="AO240" s="79"/>
      <c r="AP240" s="78">
        <f>SUM(AP238:AP239)</f>
        <v>0</v>
      </c>
      <c r="AQ240" s="79"/>
      <c r="AR240" s="78">
        <f>SUM(AR238:AR239)</f>
        <v>0</v>
      </c>
      <c r="AS240" s="79"/>
      <c r="AT240" s="78">
        <f>SUM(AT238:AT239)</f>
        <v>0</v>
      </c>
      <c r="AU240" s="79"/>
      <c r="AV240" s="78">
        <f>SUM(AV238:AV239)</f>
        <v>0</v>
      </c>
      <c r="AW240" s="79"/>
      <c r="AX240" s="78">
        <f>SUM(AX238:AX239)</f>
        <v>0</v>
      </c>
      <c r="AY240" s="79"/>
      <c r="AZ240" s="78">
        <f>SUM(AZ238:AZ239)</f>
        <v>0</v>
      </c>
      <c r="BA240" s="79"/>
      <c r="BB240" s="78">
        <f>SUM(BB238:BB239)</f>
        <v>0</v>
      </c>
      <c r="BC240" s="79"/>
      <c r="BD240" s="78">
        <f>SUM(BD238:BD239)</f>
        <v>0</v>
      </c>
      <c r="BE240" s="79"/>
      <c r="BF240" s="78">
        <f>SUM(BF238:BF239)</f>
        <v>0</v>
      </c>
      <c r="BG240" s="79"/>
      <c r="BH240" s="78">
        <f>SUM(BH238:BH239)</f>
        <v>0</v>
      </c>
      <c r="BI240" s="79"/>
      <c r="BJ240" s="78">
        <f>SUM(BJ238:BJ239)</f>
        <v>0</v>
      </c>
      <c r="BK240" s="79"/>
      <c r="BL240" s="312"/>
      <c r="BM240" s="304"/>
      <c r="BN240" s="304"/>
      <c r="BO240" s="304"/>
      <c r="BP240" s="304"/>
      <c r="BQ240" s="305"/>
      <c r="BR240" s="282"/>
      <c r="BS240" s="77" t="s">
        <v>39</v>
      </c>
      <c r="BT240" s="77" t="s">
        <v>334</v>
      </c>
      <c r="BU240" s="78">
        <f>SUM(BU238:BU239)</f>
        <v>0</v>
      </c>
      <c r="BV240" s="79"/>
      <c r="BW240" s="78">
        <f>SUM(BW238:BW239)</f>
        <v>0</v>
      </c>
      <c r="BX240" s="79"/>
      <c r="BY240" s="78">
        <f>SUM(BY238:BY239)</f>
        <v>0</v>
      </c>
      <c r="BZ240" s="79"/>
      <c r="CA240" s="78">
        <f>SUM(CA238:CA239)</f>
        <v>0</v>
      </c>
      <c r="CB240" s="79"/>
      <c r="CC240" s="78">
        <f>SUM(CC238:CC239)</f>
        <v>0</v>
      </c>
      <c r="CD240" s="79"/>
      <c r="CE240" s="78">
        <f>SUM(CE238:CE239)</f>
        <v>0</v>
      </c>
      <c r="CF240" s="79"/>
      <c r="CG240" s="78">
        <f>SUM(CG238:CG239)</f>
        <v>0</v>
      </c>
      <c r="CH240" s="79"/>
      <c r="CI240" s="78">
        <f>SUM(CI238:CI239)</f>
        <v>0</v>
      </c>
      <c r="CJ240" s="79"/>
      <c r="CK240" s="78">
        <f>SUM(CK238:CK239)</f>
        <v>0</v>
      </c>
      <c r="CL240" s="79"/>
      <c r="CM240" s="78">
        <f>SUM(CM238:CM239)</f>
        <v>0</v>
      </c>
      <c r="CN240" s="79"/>
      <c r="CO240" s="78">
        <f>SUM(CO238:CO239)</f>
        <v>0</v>
      </c>
      <c r="CP240" s="79"/>
      <c r="CQ240" s="78">
        <f>SUM(CQ238:CQ239)</f>
        <v>0</v>
      </c>
      <c r="CR240" s="79"/>
      <c r="CS240" s="78">
        <f>SUM(CS238:CS239)</f>
        <v>0</v>
      </c>
      <c r="CT240" s="79"/>
      <c r="CU240" s="312"/>
      <c r="CV240" s="304"/>
      <c r="CW240" s="304"/>
      <c r="CX240" s="304"/>
      <c r="CY240" s="304"/>
      <c r="CZ240" s="305"/>
      <c r="DA240" s="282"/>
      <c r="DB240" s="77" t="s">
        <v>39</v>
      </c>
      <c r="DC240" s="77" t="s">
        <v>334</v>
      </c>
      <c r="DD240" s="78">
        <f>SUM(DD238:DD239)</f>
        <v>0</v>
      </c>
      <c r="DE240" s="79"/>
      <c r="DF240" s="78">
        <f>SUM(DF238:DF239)</f>
        <v>0</v>
      </c>
      <c r="DG240" s="79"/>
      <c r="DH240" s="78">
        <f>SUM(DH238:DH239)</f>
        <v>0</v>
      </c>
      <c r="DI240" s="79"/>
      <c r="DJ240" s="78">
        <f>SUM(DJ238:DJ239)</f>
        <v>0</v>
      </c>
      <c r="DK240" s="79"/>
      <c r="DL240" s="78">
        <f>SUM(DL238:DL239)</f>
        <v>0</v>
      </c>
      <c r="DM240" s="79"/>
      <c r="DN240" s="78">
        <f>SUM(DN238:DN239)</f>
        <v>0</v>
      </c>
      <c r="DO240" s="79"/>
      <c r="DP240" s="78">
        <f>SUM(DP238:DP239)</f>
        <v>0</v>
      </c>
      <c r="DQ240" s="79"/>
      <c r="DR240" s="78">
        <f>SUM(DR238:DR239)</f>
        <v>0</v>
      </c>
      <c r="DS240" s="79"/>
      <c r="DT240" s="78">
        <f>SUM(DT238:DT239)</f>
        <v>0</v>
      </c>
      <c r="DU240" s="79"/>
      <c r="DV240" s="78">
        <f>SUM(DV238:DV239)</f>
        <v>0</v>
      </c>
      <c r="DW240" s="79"/>
      <c r="DX240" s="78">
        <f>SUM(DX238:DX239)</f>
        <v>0</v>
      </c>
      <c r="DY240" s="79"/>
      <c r="DZ240" s="78">
        <f>SUM(DZ238:DZ239)</f>
        <v>0</v>
      </c>
      <c r="EA240" s="79"/>
      <c r="EB240" s="78">
        <f>SUM(EB238:EB239)</f>
        <v>0</v>
      </c>
      <c r="EC240" s="79"/>
      <c r="ED240" s="312"/>
      <c r="EE240" s="304"/>
      <c r="EF240" s="304"/>
      <c r="EG240" s="304"/>
      <c r="EH240" s="304"/>
      <c r="EI240" s="305"/>
      <c r="EJ240" s="282"/>
      <c r="EK240" s="77" t="s">
        <v>39</v>
      </c>
      <c r="EL240" s="77" t="s">
        <v>334</v>
      </c>
      <c r="EM240" s="78">
        <f>SUM(EM238:EM239)</f>
        <v>0</v>
      </c>
      <c r="EN240" s="79"/>
      <c r="EO240" s="78">
        <f>SUM(EO238:EO239)</f>
        <v>0</v>
      </c>
      <c r="EP240" s="79"/>
      <c r="EQ240" s="78">
        <f>SUM(EQ238:EQ239)</f>
        <v>0</v>
      </c>
      <c r="ER240" s="79"/>
      <c r="ES240" s="78">
        <f>SUM(ES238:ES239)</f>
        <v>0</v>
      </c>
      <c r="ET240" s="79"/>
      <c r="EU240" s="78">
        <f>SUM(EU238:EU239)</f>
        <v>0</v>
      </c>
      <c r="EV240" s="79"/>
      <c r="EW240" s="78">
        <f>SUM(EW238:EW239)</f>
        <v>0</v>
      </c>
      <c r="EX240" s="79"/>
      <c r="EY240" s="78">
        <f>SUM(EY238:EY239)</f>
        <v>0</v>
      </c>
      <c r="EZ240" s="79"/>
      <c r="FA240" s="78">
        <f>SUM(FA238:FA239)</f>
        <v>0</v>
      </c>
      <c r="FB240" s="79"/>
      <c r="FC240" s="78">
        <f>SUM(FC238:FC239)</f>
        <v>0</v>
      </c>
      <c r="FD240" s="79"/>
      <c r="FE240" s="78">
        <f>SUM(FE238:FE239)</f>
        <v>0</v>
      </c>
      <c r="FF240" s="79"/>
      <c r="FG240" s="78">
        <f>SUM(FG238:FG239)</f>
        <v>0</v>
      </c>
      <c r="FH240" s="79"/>
      <c r="FI240" s="78">
        <f>SUM(FI238:FI239)</f>
        <v>0</v>
      </c>
      <c r="FJ240" s="79"/>
      <c r="FK240" s="78">
        <f>SUM(FK238:FK239)</f>
        <v>0</v>
      </c>
      <c r="FL240" s="79"/>
      <c r="FM240" s="312"/>
      <c r="FN240" s="304"/>
      <c r="FO240" s="304"/>
      <c r="FP240" s="304"/>
      <c r="FQ240" s="304"/>
      <c r="FR240" s="305"/>
      <c r="FS240" s="282"/>
    </row>
    <row r="241" spans="1:175" x14ac:dyDescent="0.2">
      <c r="A241" s="282"/>
      <c r="B241" s="282"/>
      <c r="C241" s="282"/>
      <c r="D241" s="282"/>
      <c r="E241" s="282"/>
      <c r="F241" s="282"/>
      <c r="G241" s="282"/>
      <c r="H241" s="282"/>
      <c r="I241" s="282"/>
      <c r="J241" s="282"/>
      <c r="K241" s="282"/>
      <c r="L241" s="282"/>
      <c r="M241" s="282"/>
      <c r="N241" s="282"/>
      <c r="O241" s="282"/>
      <c r="P241" s="282"/>
      <c r="Q241" s="282"/>
      <c r="R241" s="282"/>
      <c r="S241" s="282"/>
      <c r="T241" s="282"/>
      <c r="U241" s="282"/>
      <c r="V241" s="282"/>
      <c r="W241" s="282"/>
      <c r="X241" s="282"/>
      <c r="Y241" s="282"/>
      <c r="Z241" s="282"/>
      <c r="AA241" s="282"/>
      <c r="AB241" s="282"/>
      <c r="AC241" s="300"/>
      <c r="AD241" s="304"/>
      <c r="AE241" s="304"/>
      <c r="AF241" s="304"/>
      <c r="AG241" s="304"/>
      <c r="AH241" s="305"/>
      <c r="AI241" s="282"/>
      <c r="AJ241" s="282"/>
      <c r="AK241" s="282"/>
      <c r="AL241" s="282"/>
      <c r="AM241" s="282"/>
      <c r="AN241" s="282"/>
      <c r="AO241" s="282"/>
      <c r="AP241" s="282"/>
      <c r="AQ241" s="282"/>
      <c r="AR241" s="282"/>
      <c r="AS241" s="282"/>
      <c r="AT241" s="282"/>
      <c r="AU241" s="282"/>
      <c r="AV241" s="282"/>
      <c r="AW241" s="282"/>
      <c r="AX241" s="282"/>
      <c r="AY241" s="282"/>
      <c r="AZ241" s="282"/>
      <c r="BA241" s="282"/>
      <c r="BB241" s="282"/>
      <c r="BC241" s="282"/>
      <c r="BD241" s="282"/>
      <c r="BE241" s="282"/>
      <c r="BF241" s="282"/>
      <c r="BG241" s="282"/>
      <c r="BH241" s="282"/>
      <c r="BI241" s="282"/>
      <c r="BJ241" s="282"/>
      <c r="BK241" s="282"/>
      <c r="BL241" s="300"/>
      <c r="BM241" s="304"/>
      <c r="BN241" s="304"/>
      <c r="BO241" s="304"/>
      <c r="BP241" s="304"/>
      <c r="BQ241" s="305"/>
      <c r="BR241" s="282"/>
      <c r="BS241" s="282"/>
      <c r="BT241" s="282"/>
      <c r="BU241" s="282"/>
      <c r="BV241" s="282"/>
      <c r="BW241" s="282"/>
      <c r="BX241" s="282"/>
      <c r="BY241" s="282"/>
      <c r="BZ241" s="282"/>
      <c r="CA241" s="282"/>
      <c r="CB241" s="282"/>
      <c r="CC241" s="282"/>
      <c r="CD241" s="282"/>
      <c r="CE241" s="282"/>
      <c r="CF241" s="282"/>
      <c r="CG241" s="282"/>
      <c r="CH241" s="282"/>
      <c r="CI241" s="282"/>
      <c r="CJ241" s="282"/>
      <c r="CK241" s="282"/>
      <c r="CL241" s="282"/>
      <c r="CM241" s="282"/>
      <c r="CN241" s="282"/>
      <c r="CO241" s="282"/>
      <c r="CP241" s="282"/>
      <c r="CQ241" s="282"/>
      <c r="CR241" s="282"/>
      <c r="CS241" s="282"/>
      <c r="CT241" s="282"/>
      <c r="CU241" s="300"/>
      <c r="CV241" s="304"/>
      <c r="CW241" s="304"/>
      <c r="CX241" s="304"/>
      <c r="CY241" s="304"/>
      <c r="CZ241" s="305"/>
      <c r="DA241" s="282"/>
      <c r="DB241" s="282"/>
      <c r="DC241" s="282"/>
      <c r="DD241" s="282"/>
      <c r="DE241" s="282"/>
      <c r="DF241" s="282"/>
      <c r="DG241" s="282"/>
      <c r="DH241" s="282"/>
      <c r="DI241" s="282"/>
      <c r="DJ241" s="282"/>
      <c r="DK241" s="282"/>
      <c r="DL241" s="282"/>
      <c r="DM241" s="282"/>
      <c r="DN241" s="282"/>
      <c r="DO241" s="282"/>
      <c r="DP241" s="282"/>
      <c r="DQ241" s="282"/>
      <c r="DR241" s="282"/>
      <c r="DS241" s="282"/>
      <c r="DT241" s="282"/>
      <c r="DU241" s="282"/>
      <c r="DV241" s="282"/>
      <c r="DW241" s="282"/>
      <c r="DX241" s="282"/>
      <c r="DY241" s="282"/>
      <c r="DZ241" s="282"/>
      <c r="EA241" s="282"/>
      <c r="EB241" s="282"/>
      <c r="EC241" s="282"/>
      <c r="ED241" s="300"/>
      <c r="EE241" s="304"/>
      <c r="EF241" s="304"/>
      <c r="EG241" s="304"/>
      <c r="EH241" s="304"/>
      <c r="EI241" s="305"/>
      <c r="EJ241" s="282"/>
      <c r="EK241" s="282"/>
      <c r="EL241" s="282"/>
      <c r="EM241" s="282"/>
      <c r="EN241" s="282"/>
      <c r="EO241" s="282"/>
      <c r="EP241" s="282"/>
      <c r="EQ241" s="282"/>
      <c r="ER241" s="282"/>
      <c r="ES241" s="282"/>
      <c r="ET241" s="282"/>
      <c r="EU241" s="282"/>
      <c r="EV241" s="282"/>
      <c r="EW241" s="282"/>
      <c r="EX241" s="282"/>
      <c r="EY241" s="282"/>
      <c r="EZ241" s="282"/>
      <c r="FA241" s="282"/>
      <c r="FB241" s="282"/>
      <c r="FC241" s="282"/>
      <c r="FD241" s="282"/>
      <c r="FE241" s="282"/>
      <c r="FF241" s="282"/>
      <c r="FG241" s="282"/>
      <c r="FH241" s="282"/>
      <c r="FI241" s="282"/>
      <c r="FJ241" s="282"/>
      <c r="FK241" s="282"/>
      <c r="FL241" s="282"/>
      <c r="FM241" s="300"/>
      <c r="FN241" s="304"/>
      <c r="FO241" s="304"/>
      <c r="FP241" s="304"/>
      <c r="FQ241" s="304"/>
      <c r="FR241" s="305"/>
      <c r="FS241" s="282"/>
    </row>
    <row r="242" spans="1:175" x14ac:dyDescent="0.2">
      <c r="A242" s="282"/>
      <c r="B242" s="282"/>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300"/>
      <c r="AD242" s="304"/>
      <c r="AE242" s="304"/>
      <c r="AF242" s="304"/>
      <c r="AG242" s="304"/>
      <c r="AH242" s="305"/>
      <c r="AI242" s="282"/>
      <c r="AJ242" s="282"/>
      <c r="AK242" s="282"/>
      <c r="AL242" s="282"/>
      <c r="AM242" s="282"/>
      <c r="AN242" s="282"/>
      <c r="AO242" s="282"/>
      <c r="AP242" s="282"/>
      <c r="AQ242" s="282"/>
      <c r="AR242" s="282"/>
      <c r="AS242" s="282"/>
      <c r="AT242" s="282"/>
      <c r="AU242" s="282"/>
      <c r="AV242" s="282"/>
      <c r="AW242" s="282"/>
      <c r="AX242" s="282"/>
      <c r="AY242" s="282"/>
      <c r="AZ242" s="282"/>
      <c r="BA242" s="282"/>
      <c r="BB242" s="282"/>
      <c r="BC242" s="282"/>
      <c r="BD242" s="282"/>
      <c r="BE242" s="282"/>
      <c r="BF242" s="282"/>
      <c r="BG242" s="282"/>
      <c r="BH242" s="282"/>
      <c r="BI242" s="282"/>
      <c r="BJ242" s="282"/>
      <c r="BK242" s="282"/>
      <c r="BL242" s="300"/>
      <c r="BM242" s="304"/>
      <c r="BN242" s="304"/>
      <c r="BO242" s="304"/>
      <c r="BP242" s="304"/>
      <c r="BQ242" s="305"/>
      <c r="BR242" s="282"/>
      <c r="BS242" s="282"/>
      <c r="BT242" s="282"/>
      <c r="BU242" s="282"/>
      <c r="BV242" s="282"/>
      <c r="BW242" s="282"/>
      <c r="BX242" s="282"/>
      <c r="BY242" s="282"/>
      <c r="BZ242" s="282"/>
      <c r="CA242" s="282"/>
      <c r="CB242" s="282"/>
      <c r="CC242" s="282"/>
      <c r="CD242" s="282"/>
      <c r="CE242" s="282"/>
      <c r="CF242" s="282"/>
      <c r="CG242" s="282"/>
      <c r="CH242" s="282"/>
      <c r="CI242" s="282"/>
      <c r="CJ242" s="282"/>
      <c r="CK242" s="282"/>
      <c r="CL242" s="282"/>
      <c r="CM242" s="282"/>
      <c r="CN242" s="282"/>
      <c r="CO242" s="282"/>
      <c r="CP242" s="282"/>
      <c r="CQ242" s="282"/>
      <c r="CR242" s="282"/>
      <c r="CS242" s="282"/>
      <c r="CT242" s="282"/>
      <c r="CU242" s="300"/>
      <c r="CV242" s="304"/>
      <c r="CW242" s="304"/>
      <c r="CX242" s="304"/>
      <c r="CY242" s="304"/>
      <c r="CZ242" s="305"/>
      <c r="DA242" s="282"/>
      <c r="DB242" s="282"/>
      <c r="DC242" s="282"/>
      <c r="DD242" s="282"/>
      <c r="DE242" s="282"/>
      <c r="DF242" s="282"/>
      <c r="DG242" s="282"/>
      <c r="DH242" s="282"/>
      <c r="DI242" s="282"/>
      <c r="DJ242" s="282"/>
      <c r="DK242" s="282"/>
      <c r="DL242" s="282"/>
      <c r="DM242" s="282"/>
      <c r="DN242" s="282"/>
      <c r="DO242" s="282"/>
      <c r="DP242" s="282"/>
      <c r="DQ242" s="282"/>
      <c r="DR242" s="282"/>
      <c r="DS242" s="282"/>
      <c r="DT242" s="282"/>
      <c r="DU242" s="282"/>
      <c r="DV242" s="282"/>
      <c r="DW242" s="282"/>
      <c r="DX242" s="282"/>
      <c r="DY242" s="282"/>
      <c r="DZ242" s="282"/>
      <c r="EA242" s="282"/>
      <c r="EB242" s="282"/>
      <c r="EC242" s="282"/>
      <c r="ED242" s="300"/>
      <c r="EE242" s="304"/>
      <c r="EF242" s="304"/>
      <c r="EG242" s="304"/>
      <c r="EH242" s="304"/>
      <c r="EI242" s="305"/>
      <c r="EJ242" s="282"/>
      <c r="EK242" s="282"/>
      <c r="EL242" s="282"/>
      <c r="EM242" s="282"/>
      <c r="EN242" s="282"/>
      <c r="EO242" s="282"/>
      <c r="EP242" s="282"/>
      <c r="EQ242" s="282"/>
      <c r="ER242" s="282"/>
      <c r="ES242" s="282"/>
      <c r="ET242" s="282"/>
      <c r="EU242" s="282"/>
      <c r="EV242" s="282"/>
      <c r="EW242" s="282"/>
      <c r="EX242" s="282"/>
      <c r="EY242" s="282"/>
      <c r="EZ242" s="282"/>
      <c r="FA242" s="282"/>
      <c r="FB242" s="282"/>
      <c r="FC242" s="282"/>
      <c r="FD242" s="282"/>
      <c r="FE242" s="282"/>
      <c r="FF242" s="282"/>
      <c r="FG242" s="282"/>
      <c r="FH242" s="282"/>
      <c r="FI242" s="282"/>
      <c r="FJ242" s="282"/>
      <c r="FK242" s="282"/>
      <c r="FL242" s="282"/>
      <c r="FM242" s="300"/>
      <c r="FN242" s="304"/>
      <c r="FO242" s="304"/>
      <c r="FP242" s="304"/>
      <c r="FQ242" s="304"/>
      <c r="FR242" s="305"/>
      <c r="FS242" s="282"/>
    </row>
    <row r="243" spans="1:175" x14ac:dyDescent="0.2">
      <c r="A243" s="84" t="s">
        <v>35</v>
      </c>
      <c r="B243" s="84" t="s">
        <v>326</v>
      </c>
      <c r="C243" s="262">
        <f>C240-C135</f>
        <v>0</v>
      </c>
      <c r="D243" s="98"/>
      <c r="E243" s="97">
        <f>E240-E135</f>
        <v>0</v>
      </c>
      <c r="F243" s="98"/>
      <c r="G243" s="97">
        <f>G240-G135</f>
        <v>0</v>
      </c>
      <c r="H243" s="98"/>
      <c r="I243" s="97">
        <f>I240-I135</f>
        <v>0</v>
      </c>
      <c r="J243" s="98"/>
      <c r="K243" s="97">
        <f>K240-K135</f>
        <v>0</v>
      </c>
      <c r="L243" s="98"/>
      <c r="M243" s="97">
        <f>M240-M135</f>
        <v>0</v>
      </c>
      <c r="N243" s="98"/>
      <c r="O243" s="97">
        <f>O240-O135</f>
        <v>0</v>
      </c>
      <c r="P243" s="98"/>
      <c r="Q243" s="97">
        <f>Q240-Q135</f>
        <v>0</v>
      </c>
      <c r="R243" s="98"/>
      <c r="S243" s="97">
        <f>S240-S135</f>
        <v>0</v>
      </c>
      <c r="T243" s="98"/>
      <c r="U243" s="97">
        <f>U240-U135</f>
        <v>0</v>
      </c>
      <c r="V243" s="98"/>
      <c r="W243" s="97">
        <f>W240-W135</f>
        <v>0</v>
      </c>
      <c r="X243" s="98"/>
      <c r="Y243" s="97">
        <f>Y240-Y135</f>
        <v>0</v>
      </c>
      <c r="Z243" s="98"/>
      <c r="AA243" s="97">
        <f>AA240-AA135</f>
        <v>0</v>
      </c>
      <c r="AB243" s="99"/>
      <c r="AC243" s="300"/>
      <c r="AD243" s="304"/>
      <c r="AE243" s="304"/>
      <c r="AF243" s="304"/>
      <c r="AG243" s="304"/>
      <c r="AH243" s="305"/>
      <c r="AI243" s="282"/>
      <c r="AJ243" s="84" t="s">
        <v>35</v>
      </c>
      <c r="AK243" s="84" t="s">
        <v>326</v>
      </c>
      <c r="AL243" s="262">
        <f>AL240-AL135</f>
        <v>0</v>
      </c>
      <c r="AM243" s="98"/>
      <c r="AN243" s="97">
        <f>AN240-AN135</f>
        <v>0</v>
      </c>
      <c r="AO243" s="98"/>
      <c r="AP243" s="97">
        <f>AP240-AP135</f>
        <v>0</v>
      </c>
      <c r="AQ243" s="98"/>
      <c r="AR243" s="97">
        <f>AR240-AR135</f>
        <v>0</v>
      </c>
      <c r="AS243" s="98"/>
      <c r="AT243" s="97">
        <f>AT240-AT135</f>
        <v>0</v>
      </c>
      <c r="AU243" s="98"/>
      <c r="AV243" s="97">
        <f>AV240-AV135</f>
        <v>0</v>
      </c>
      <c r="AW243" s="98"/>
      <c r="AX243" s="97">
        <f>AX240-AX135</f>
        <v>0</v>
      </c>
      <c r="AY243" s="98"/>
      <c r="AZ243" s="97">
        <f>AZ240-AZ135</f>
        <v>0</v>
      </c>
      <c r="BA243" s="98"/>
      <c r="BB243" s="97">
        <f>BB240-BB135</f>
        <v>0</v>
      </c>
      <c r="BC243" s="98"/>
      <c r="BD243" s="97">
        <f>BD240-BD135</f>
        <v>0</v>
      </c>
      <c r="BE243" s="98"/>
      <c r="BF243" s="97">
        <f>BF240-BF135</f>
        <v>0</v>
      </c>
      <c r="BG243" s="98"/>
      <c r="BH243" s="97">
        <f>BH240-BH135</f>
        <v>0</v>
      </c>
      <c r="BI243" s="98"/>
      <c r="BJ243" s="97">
        <f>BJ240-BJ135</f>
        <v>0</v>
      </c>
      <c r="BK243" s="99"/>
      <c r="BL243" s="300"/>
      <c r="BM243" s="304"/>
      <c r="BN243" s="304"/>
      <c r="BO243" s="304"/>
      <c r="BP243" s="304"/>
      <c r="BQ243" s="305"/>
      <c r="BR243" s="282"/>
      <c r="BS243" s="84" t="s">
        <v>35</v>
      </c>
      <c r="BT243" s="84" t="s">
        <v>326</v>
      </c>
      <c r="BU243" s="262">
        <f>BU240-BU135</f>
        <v>0</v>
      </c>
      <c r="BV243" s="98"/>
      <c r="BW243" s="97">
        <f>BW240-BW135</f>
        <v>0</v>
      </c>
      <c r="BX243" s="98"/>
      <c r="BY243" s="97">
        <f>BY240-BY135</f>
        <v>0</v>
      </c>
      <c r="BZ243" s="98"/>
      <c r="CA243" s="97">
        <f>CA240-CA135</f>
        <v>0</v>
      </c>
      <c r="CB243" s="98"/>
      <c r="CC243" s="97">
        <f>CC240-CC135</f>
        <v>0</v>
      </c>
      <c r="CD243" s="98"/>
      <c r="CE243" s="97">
        <f>CE240-CE135</f>
        <v>0</v>
      </c>
      <c r="CF243" s="98"/>
      <c r="CG243" s="97">
        <f>CG240-CG135</f>
        <v>0</v>
      </c>
      <c r="CH243" s="98"/>
      <c r="CI243" s="97">
        <f>CI240-CI135</f>
        <v>0</v>
      </c>
      <c r="CJ243" s="98"/>
      <c r="CK243" s="97">
        <f>CK240-CK135</f>
        <v>0</v>
      </c>
      <c r="CL243" s="98"/>
      <c r="CM243" s="97">
        <f>CM240-CM135</f>
        <v>0</v>
      </c>
      <c r="CN243" s="98"/>
      <c r="CO243" s="97">
        <f>CO240-CO135</f>
        <v>0</v>
      </c>
      <c r="CP243" s="98"/>
      <c r="CQ243" s="97">
        <f>CQ240-CQ135</f>
        <v>0</v>
      </c>
      <c r="CR243" s="98"/>
      <c r="CS243" s="97">
        <f>CS240-CS135</f>
        <v>0</v>
      </c>
      <c r="CT243" s="99"/>
      <c r="CU243" s="300"/>
      <c r="CV243" s="304"/>
      <c r="CW243" s="304"/>
      <c r="CX243" s="304"/>
      <c r="CY243" s="304"/>
      <c r="CZ243" s="305"/>
      <c r="DA243" s="282"/>
      <c r="DB243" s="84" t="s">
        <v>35</v>
      </c>
      <c r="DC243" s="84" t="s">
        <v>326</v>
      </c>
      <c r="DD243" s="262">
        <f>DD240-DD135</f>
        <v>-25</v>
      </c>
      <c r="DE243" s="98"/>
      <c r="DF243" s="97">
        <f>DF240-DF135</f>
        <v>0</v>
      </c>
      <c r="DG243" s="98"/>
      <c r="DH243" s="97">
        <f>DH240-DH135</f>
        <v>0</v>
      </c>
      <c r="DI243" s="98"/>
      <c r="DJ243" s="97">
        <f>DJ240-DJ135</f>
        <v>0</v>
      </c>
      <c r="DK243" s="98"/>
      <c r="DL243" s="97">
        <f>DL240-DL135</f>
        <v>0</v>
      </c>
      <c r="DM243" s="98"/>
      <c r="DN243" s="97">
        <f>DN240-DN135</f>
        <v>0</v>
      </c>
      <c r="DO243" s="98"/>
      <c r="DP243" s="97">
        <f>DP240-DP135</f>
        <v>0</v>
      </c>
      <c r="DQ243" s="98"/>
      <c r="DR243" s="97">
        <f>DR240-DR135</f>
        <v>0</v>
      </c>
      <c r="DS243" s="98"/>
      <c r="DT243" s="97">
        <f>DT240-DT135</f>
        <v>0</v>
      </c>
      <c r="DU243" s="98"/>
      <c r="DV243" s="97">
        <f>DV240-DV135</f>
        <v>0</v>
      </c>
      <c r="DW243" s="98"/>
      <c r="DX243" s="97">
        <f>DX240-DX135</f>
        <v>0</v>
      </c>
      <c r="DY243" s="98"/>
      <c r="DZ243" s="97">
        <f>DZ240-DZ135</f>
        <v>0</v>
      </c>
      <c r="EA243" s="98"/>
      <c r="EB243" s="97">
        <f>EB240-EB135</f>
        <v>0</v>
      </c>
      <c r="EC243" s="99"/>
      <c r="ED243" s="300"/>
      <c r="EE243" s="304"/>
      <c r="EF243" s="304"/>
      <c r="EG243" s="304"/>
      <c r="EH243" s="304"/>
      <c r="EI243" s="305"/>
      <c r="EJ243" s="282"/>
      <c r="EK243" s="84" t="s">
        <v>35</v>
      </c>
      <c r="EL243" s="84" t="s">
        <v>326</v>
      </c>
      <c r="EM243" s="262">
        <f>EM240-EM135</f>
        <v>0</v>
      </c>
      <c r="EN243" s="98"/>
      <c r="EO243" s="97">
        <f>EO240-EO135</f>
        <v>0</v>
      </c>
      <c r="EP243" s="98"/>
      <c r="EQ243" s="97">
        <f>EQ240-EQ135</f>
        <v>0</v>
      </c>
      <c r="ER243" s="98"/>
      <c r="ES243" s="97">
        <f>ES240-ES135</f>
        <v>0</v>
      </c>
      <c r="ET243" s="98"/>
      <c r="EU243" s="97">
        <f>EU240-EU135</f>
        <v>0</v>
      </c>
      <c r="EV243" s="98"/>
      <c r="EW243" s="97">
        <f>EW240-EW135</f>
        <v>0</v>
      </c>
      <c r="EX243" s="98"/>
      <c r="EY243" s="97">
        <f>EY240-EY135</f>
        <v>0</v>
      </c>
      <c r="EZ243" s="98"/>
      <c r="FA243" s="97">
        <f>FA240-FA135</f>
        <v>0</v>
      </c>
      <c r="FB243" s="98"/>
      <c r="FC243" s="97">
        <f>FC240-FC135</f>
        <v>0</v>
      </c>
      <c r="FD243" s="98"/>
      <c r="FE243" s="97">
        <f>FE240-FE135</f>
        <v>0</v>
      </c>
      <c r="FF243" s="98"/>
      <c r="FG243" s="97">
        <f>FG240-FG135</f>
        <v>0</v>
      </c>
      <c r="FH243" s="98"/>
      <c r="FI243" s="97">
        <f>FI240-FI135</f>
        <v>0</v>
      </c>
      <c r="FJ243" s="98"/>
      <c r="FK243" s="97">
        <f>FK240-FK135</f>
        <v>0</v>
      </c>
      <c r="FL243" s="99"/>
      <c r="FM243" s="300"/>
      <c r="FN243" s="304"/>
      <c r="FO243" s="304"/>
      <c r="FP243" s="304"/>
      <c r="FQ243" s="304"/>
      <c r="FR243" s="305"/>
      <c r="FS243" s="282"/>
    </row>
    <row r="244" spans="1:175" x14ac:dyDescent="0.2">
      <c r="A244" s="282"/>
      <c r="B244" s="282"/>
      <c r="C244" s="282"/>
      <c r="D244" s="282"/>
      <c r="E244" s="282"/>
      <c r="F244" s="282"/>
      <c r="G244" s="282"/>
      <c r="H244" s="282"/>
      <c r="I244" s="282"/>
      <c r="J244" s="282"/>
      <c r="K244" s="282"/>
      <c r="L244" s="282"/>
      <c r="M244" s="282"/>
      <c r="N244" s="282"/>
      <c r="O244" s="282"/>
      <c r="P244" s="282"/>
      <c r="Q244" s="282"/>
      <c r="R244" s="282"/>
      <c r="S244" s="282"/>
      <c r="T244" s="282"/>
      <c r="U244" s="282"/>
      <c r="V244" s="282"/>
      <c r="W244" s="282"/>
      <c r="X244" s="282"/>
      <c r="Y244" s="282"/>
      <c r="Z244" s="282"/>
      <c r="AA244" s="282"/>
      <c r="AB244" s="282"/>
      <c r="AC244" s="300"/>
      <c r="AD244" s="304"/>
      <c r="AE244" s="304"/>
      <c r="AF244" s="304"/>
      <c r="AG244" s="304"/>
      <c r="AH244" s="305"/>
      <c r="AI244" s="282"/>
      <c r="AJ244" s="282"/>
      <c r="AK244" s="282"/>
      <c r="AL244" s="282"/>
      <c r="AM244" s="282"/>
      <c r="AN244" s="282"/>
      <c r="AO244" s="282"/>
      <c r="AP244" s="282"/>
      <c r="AQ244" s="282"/>
      <c r="AR244" s="282"/>
      <c r="AS244" s="282"/>
      <c r="AT244" s="282"/>
      <c r="AU244" s="282"/>
      <c r="AV244" s="282"/>
      <c r="AW244" s="282"/>
      <c r="AX244" s="282"/>
      <c r="AY244" s="282"/>
      <c r="AZ244" s="282"/>
      <c r="BA244" s="282"/>
      <c r="BB244" s="282"/>
      <c r="BC244" s="282"/>
      <c r="BD244" s="282"/>
      <c r="BE244" s="282"/>
      <c r="BF244" s="282"/>
      <c r="BG244" s="282"/>
      <c r="BH244" s="282"/>
      <c r="BI244" s="282"/>
      <c r="BJ244" s="282"/>
      <c r="BK244" s="282"/>
      <c r="BL244" s="300"/>
      <c r="BM244" s="304"/>
      <c r="BN244" s="304"/>
      <c r="BO244" s="304"/>
      <c r="BP244" s="304"/>
      <c r="BQ244" s="305"/>
      <c r="BR244" s="282"/>
      <c r="BS244" s="282"/>
      <c r="BT244" s="282"/>
      <c r="BU244" s="282"/>
      <c r="BV244" s="282"/>
      <c r="BW244" s="282"/>
      <c r="BX244" s="282"/>
      <c r="BY244" s="282"/>
      <c r="BZ244" s="282"/>
      <c r="CA244" s="282"/>
      <c r="CB244" s="282"/>
      <c r="CC244" s="282"/>
      <c r="CD244" s="282"/>
      <c r="CE244" s="282"/>
      <c r="CF244" s="282"/>
      <c r="CG244" s="282"/>
      <c r="CH244" s="282"/>
      <c r="CI244" s="282"/>
      <c r="CJ244" s="282"/>
      <c r="CK244" s="282"/>
      <c r="CL244" s="282"/>
      <c r="CM244" s="282"/>
      <c r="CN244" s="282"/>
      <c r="CO244" s="282"/>
      <c r="CP244" s="282"/>
      <c r="CQ244" s="282"/>
      <c r="CR244" s="282"/>
      <c r="CS244" s="282"/>
      <c r="CT244" s="282"/>
      <c r="CU244" s="300"/>
      <c r="CV244" s="304"/>
      <c r="CW244" s="304"/>
      <c r="CX244" s="304"/>
      <c r="CY244" s="304"/>
      <c r="CZ244" s="305"/>
      <c r="DA244" s="282"/>
      <c r="DB244" s="282"/>
      <c r="DC244" s="282"/>
      <c r="DD244" s="282"/>
      <c r="DE244" s="282"/>
      <c r="DF244" s="282"/>
      <c r="DG244" s="282"/>
      <c r="DH244" s="282"/>
      <c r="DI244" s="282"/>
      <c r="DJ244" s="282"/>
      <c r="DK244" s="282"/>
      <c r="DL244" s="282"/>
      <c r="DM244" s="282"/>
      <c r="DN244" s="282"/>
      <c r="DO244" s="282"/>
      <c r="DP244" s="282"/>
      <c r="DQ244" s="282"/>
      <c r="DR244" s="282"/>
      <c r="DS244" s="282"/>
      <c r="DT244" s="282"/>
      <c r="DU244" s="282"/>
      <c r="DV244" s="282"/>
      <c r="DW244" s="282"/>
      <c r="DX244" s="282"/>
      <c r="DY244" s="282"/>
      <c r="DZ244" s="282"/>
      <c r="EA244" s="282"/>
      <c r="EB244" s="282"/>
      <c r="EC244" s="282"/>
      <c r="ED244" s="300"/>
      <c r="EE244" s="304"/>
      <c r="EF244" s="304"/>
      <c r="EG244" s="304"/>
      <c r="EH244" s="304"/>
      <c r="EI244" s="305"/>
      <c r="EJ244" s="282"/>
      <c r="EK244" s="282"/>
      <c r="EL244" s="282"/>
      <c r="EM244" s="282"/>
      <c r="EN244" s="282"/>
      <c r="EO244" s="282"/>
      <c r="EP244" s="282"/>
      <c r="EQ244" s="282"/>
      <c r="ER244" s="282"/>
      <c r="ES244" s="282"/>
      <c r="ET244" s="282"/>
      <c r="EU244" s="282"/>
      <c r="EV244" s="282"/>
      <c r="EW244" s="282"/>
      <c r="EX244" s="282"/>
      <c r="EY244" s="282"/>
      <c r="EZ244" s="282"/>
      <c r="FA244" s="282"/>
      <c r="FB244" s="282"/>
      <c r="FC244" s="282"/>
      <c r="FD244" s="282"/>
      <c r="FE244" s="282"/>
      <c r="FF244" s="282"/>
      <c r="FG244" s="282"/>
      <c r="FH244" s="282"/>
      <c r="FI244" s="282"/>
      <c r="FJ244" s="282"/>
      <c r="FK244" s="282"/>
      <c r="FL244" s="282"/>
      <c r="FM244" s="300"/>
      <c r="FN244" s="304"/>
      <c r="FO244" s="304"/>
      <c r="FP244" s="304"/>
      <c r="FQ244" s="304"/>
      <c r="FR244" s="305"/>
      <c r="FS244" s="282"/>
    </row>
    <row r="245" spans="1:175" x14ac:dyDescent="0.2">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43"/>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43"/>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43"/>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43"/>
      <c r="EM245" s="29"/>
      <c r="EN245" s="29"/>
      <c r="EO245" s="29"/>
      <c r="EP245" s="29"/>
      <c r="EQ245" s="29"/>
      <c r="ER245" s="29"/>
      <c r="ES245" s="29"/>
      <c r="ET245" s="29"/>
      <c r="EU245" s="29"/>
      <c r="EV245" s="29"/>
      <c r="EW245" s="29"/>
      <c r="EX245" s="29"/>
      <c r="EY245" s="29"/>
      <c r="EZ245" s="29"/>
      <c r="FA245" s="29"/>
      <c r="FB245" s="29"/>
      <c r="FC245" s="29"/>
      <c r="FD245" s="29"/>
      <c r="FE245" s="29"/>
      <c r="FF245" s="29"/>
      <c r="FG245" s="29"/>
      <c r="FH245" s="29"/>
      <c r="FI245" s="29"/>
      <c r="FJ245" s="29"/>
      <c r="FK245" s="29"/>
      <c r="FL245" s="29"/>
      <c r="FM245" s="243"/>
    </row>
    <row r="246" spans="1:175" x14ac:dyDescent="0.2">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43"/>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43"/>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43"/>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43"/>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29"/>
      <c r="FJ246" s="29"/>
      <c r="FK246" s="29"/>
      <c r="FL246" s="29"/>
      <c r="FM246" s="243"/>
    </row>
    <row r="247" spans="1:175" x14ac:dyDescent="0.2">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43"/>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43"/>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43"/>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43"/>
      <c r="EM247" s="29"/>
      <c r="EN247" s="29"/>
      <c r="EO247" s="29"/>
      <c r="EP247" s="29"/>
      <c r="EQ247" s="29"/>
      <c r="ER247" s="29"/>
      <c r="ES247" s="29"/>
      <c r="ET247" s="29"/>
      <c r="EU247" s="29"/>
      <c r="EV247" s="29"/>
      <c r="EW247" s="29"/>
      <c r="EX247" s="29"/>
      <c r="EY247" s="29"/>
      <c r="EZ247" s="29"/>
      <c r="FA247" s="29"/>
      <c r="FB247" s="29"/>
      <c r="FC247" s="29"/>
      <c r="FD247" s="29"/>
      <c r="FE247" s="29"/>
      <c r="FF247" s="29"/>
      <c r="FG247" s="29"/>
      <c r="FH247" s="29"/>
      <c r="FI247" s="29"/>
      <c r="FJ247" s="29"/>
      <c r="FK247" s="29"/>
      <c r="FL247" s="29"/>
      <c r="FM247" s="243"/>
    </row>
    <row r="248" spans="1:175" x14ac:dyDescent="0.2">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43"/>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43"/>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43"/>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43"/>
      <c r="EM248" s="29"/>
      <c r="EN248" s="29"/>
      <c r="EO248" s="29"/>
      <c r="EP248" s="29"/>
      <c r="EQ248" s="29"/>
      <c r="ER248" s="29"/>
      <c r="ES248" s="29"/>
      <c r="ET248" s="29"/>
      <c r="EU248" s="29"/>
      <c r="EV248" s="29"/>
      <c r="EW248" s="29"/>
      <c r="EX248" s="29"/>
      <c r="EY248" s="29"/>
      <c r="EZ248" s="29"/>
      <c r="FA248" s="29"/>
      <c r="FB248" s="29"/>
      <c r="FC248" s="29"/>
      <c r="FD248" s="29"/>
      <c r="FE248" s="29"/>
      <c r="FF248" s="29"/>
      <c r="FG248" s="29"/>
      <c r="FH248" s="29"/>
      <c r="FI248" s="29"/>
      <c r="FJ248" s="29"/>
      <c r="FK248" s="29"/>
      <c r="FL248" s="29"/>
      <c r="FM248" s="243"/>
    </row>
    <row r="249" spans="1:175" s="3" customFormat="1" x14ac:dyDescent="0.2">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43"/>
      <c r="AH249" s="23"/>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43"/>
      <c r="BQ249" s="23"/>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43"/>
      <c r="CZ249" s="23"/>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43"/>
      <c r="EI249" s="23"/>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43"/>
      <c r="FR249" s="23"/>
    </row>
  </sheetData>
  <pageMargins left="0.23622047244094491" right="0.23622047244094491" top="0.74803149606299213" bottom="0.74803149606299213" header="0.31496062992125984" footer="0.31496062992125984"/>
  <pageSetup paperSize="9" scale="46" fitToWidth="0" fitToHeight="0" orientation="landscape" r:id="rId1"/>
  <colBreaks count="4" manualBreakCount="4">
    <brk id="34" max="242" man="1"/>
    <brk id="69" max="242" man="1"/>
    <brk id="104" max="242" man="1"/>
    <brk id="139" max="2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D773"/>
  <sheetViews>
    <sheetView tabSelected="1" zoomScaleNormal="100" workbookViewId="0">
      <selection activeCell="N2" sqref="N2"/>
    </sheetView>
  </sheetViews>
  <sheetFormatPr baseColWidth="10" defaultRowHeight="11.25" outlineLevelRow="1" x14ac:dyDescent="0.2"/>
  <cols>
    <col min="1" max="2" width="25.28515625" style="29" customWidth="1"/>
    <col min="3" max="3" width="11.7109375" style="29" customWidth="1"/>
    <col min="4" max="4" width="5.5703125" style="29" customWidth="1"/>
    <col min="5" max="5" width="11.7109375" style="29" customWidth="1"/>
    <col min="6" max="6" width="5.5703125" style="29" customWidth="1"/>
    <col min="7" max="7" width="11.7109375" style="29" customWidth="1"/>
    <col min="8" max="8" width="5.5703125" style="29" customWidth="1"/>
    <col min="9" max="9" width="11.7109375" style="29" customWidth="1"/>
    <col min="10" max="10" width="5.5703125" style="29" customWidth="1"/>
    <col min="11" max="11" width="11.7109375" style="29" customWidth="1"/>
    <col min="12" max="12" width="5.5703125" style="29" customWidth="1"/>
    <col min="13" max="14" width="7.5703125" style="30" customWidth="1"/>
    <col min="15" max="15" width="2.7109375" style="29" customWidth="1"/>
    <col min="16" max="16" width="19.28515625" style="30" customWidth="1"/>
    <col min="17" max="17" width="9.5703125" style="30" customWidth="1"/>
    <col min="18" max="21" width="9.5703125" style="29" customWidth="1"/>
    <col min="22" max="22" width="2.7109375" style="29" customWidth="1"/>
    <col min="23" max="29" width="11.7109375" style="29" customWidth="1"/>
    <col min="30" max="30" width="2.7109375" style="29" customWidth="1"/>
    <col min="31" max="16384" width="11.42578125" style="29"/>
  </cols>
  <sheetData>
    <row r="1" spans="1:30" ht="18" customHeight="1" x14ac:dyDescent="0.2">
      <c r="A1" s="279" t="s">
        <v>219</v>
      </c>
      <c r="B1" s="279"/>
      <c r="C1" s="282"/>
      <c r="D1" s="282"/>
      <c r="E1" s="282"/>
      <c r="F1" s="282"/>
      <c r="G1" s="282"/>
      <c r="H1" s="282"/>
      <c r="I1" s="282"/>
      <c r="J1" s="282"/>
      <c r="K1" s="282" t="s">
        <v>13</v>
      </c>
      <c r="M1" s="282"/>
      <c r="N1" s="281"/>
      <c r="O1" s="282"/>
      <c r="P1" s="279" t="str">
        <f>$A$1</f>
        <v xml:space="preserve">            EAPV Enterprise Analysis Planning Valuation ©</v>
      </c>
      <c r="Q1" s="281"/>
      <c r="R1" s="282"/>
      <c r="S1" s="282"/>
      <c r="T1" s="282" t="s">
        <v>13</v>
      </c>
      <c r="U1" s="282"/>
      <c r="V1" s="282"/>
      <c r="W1" s="282"/>
      <c r="X1" s="282"/>
      <c r="Y1" s="282"/>
      <c r="Z1" s="282"/>
      <c r="AA1" s="282"/>
      <c r="AB1" s="282"/>
      <c r="AC1" s="282"/>
      <c r="AD1" s="282"/>
    </row>
    <row r="2" spans="1:30" x14ac:dyDescent="0.2">
      <c r="A2" s="279" t="s">
        <v>220</v>
      </c>
      <c r="B2" s="279"/>
      <c r="C2" s="282"/>
      <c r="D2" s="282"/>
      <c r="E2" s="282"/>
      <c r="F2" s="282"/>
      <c r="G2" s="282"/>
      <c r="H2" s="282"/>
      <c r="I2" s="283"/>
      <c r="J2" s="282"/>
      <c r="K2" s="282"/>
      <c r="L2" s="282"/>
      <c r="M2" s="281"/>
      <c r="N2" s="281"/>
      <c r="O2" s="282"/>
      <c r="P2" s="279" t="str">
        <f>$A$2</f>
        <v xml:space="preserve">            Company: Star Ltd.</v>
      </c>
      <c r="Q2" s="281"/>
      <c r="R2" s="282"/>
      <c r="S2" s="282"/>
      <c r="T2" s="282"/>
      <c r="U2" s="282"/>
      <c r="V2" s="282"/>
      <c r="W2" s="282"/>
      <c r="X2" s="282"/>
      <c r="Y2" s="282"/>
      <c r="Z2" s="282"/>
      <c r="AA2" s="282"/>
      <c r="AB2" s="282"/>
      <c r="AC2" s="282"/>
      <c r="AD2" s="282"/>
    </row>
    <row r="3" spans="1:30" x14ac:dyDescent="0.2">
      <c r="A3" s="280" t="s">
        <v>70</v>
      </c>
      <c r="B3" s="280"/>
      <c r="C3" s="282"/>
      <c r="D3" s="282"/>
      <c r="E3" s="284" t="str">
        <f ca="1">CELL("Dateiname")</f>
        <v>D:\Daten_SH\DataMACC\Projekte\[EAPV Enterprise Analysis Planning Valuation_Einstein1_V1.xlsx]Jahresübersicht</v>
      </c>
      <c r="F3" s="282"/>
      <c r="G3" s="282"/>
      <c r="I3" s="282"/>
      <c r="J3" s="282"/>
      <c r="K3" s="282"/>
      <c r="L3" s="282"/>
      <c r="M3" s="281"/>
      <c r="N3" s="281"/>
      <c r="O3" s="282"/>
      <c r="P3" s="282" t="s">
        <v>409</v>
      </c>
      <c r="Q3" s="281"/>
      <c r="R3" s="282"/>
      <c r="S3" s="282"/>
      <c r="T3" s="282"/>
      <c r="U3" s="282"/>
      <c r="V3" s="282"/>
      <c r="W3" s="282"/>
      <c r="X3" s="282"/>
      <c r="Y3" s="282"/>
      <c r="Z3" s="282"/>
      <c r="AA3" s="282"/>
      <c r="AB3" s="282"/>
      <c r="AC3" s="282"/>
      <c r="AD3" s="282"/>
    </row>
    <row r="4" spans="1:30" x14ac:dyDescent="0.2">
      <c r="A4" s="281"/>
      <c r="B4" s="281"/>
      <c r="C4" s="209"/>
      <c r="D4" s="210"/>
      <c r="E4" s="212" t="s">
        <v>57</v>
      </c>
      <c r="F4" s="210"/>
      <c r="G4" s="210"/>
      <c r="H4" s="210"/>
      <c r="I4" s="210"/>
      <c r="J4" s="210"/>
      <c r="K4" s="210"/>
      <c r="L4" s="210"/>
      <c r="M4" s="302"/>
      <c r="N4" s="281"/>
      <c r="O4" s="282"/>
      <c r="P4" s="282"/>
      <c r="Q4" s="281"/>
      <c r="R4" s="282"/>
      <c r="S4" s="282"/>
      <c r="T4" s="282"/>
      <c r="U4" s="282"/>
      <c r="V4" s="282"/>
      <c r="W4" s="282"/>
      <c r="X4" s="282"/>
      <c r="Y4" s="282"/>
      <c r="Z4" s="282"/>
      <c r="AA4" s="282"/>
      <c r="AB4" s="282"/>
      <c r="AC4" s="282"/>
      <c r="AD4" s="282"/>
    </row>
    <row r="5" spans="1:30" x14ac:dyDescent="0.2">
      <c r="A5" s="329" t="s">
        <v>362</v>
      </c>
      <c r="B5" s="329" t="s">
        <v>362</v>
      </c>
      <c r="C5" s="36">
        <f>Stammdaten!B10</f>
        <v>2021</v>
      </c>
      <c r="D5" s="39"/>
      <c r="E5" s="36">
        <f>Stammdaten!C10</f>
        <v>2022</v>
      </c>
      <c r="F5" s="39"/>
      <c r="G5" s="36">
        <f>Stammdaten!D10</f>
        <v>2023</v>
      </c>
      <c r="H5" s="39"/>
      <c r="I5" s="36">
        <f>Stammdaten!E10</f>
        <v>2024</v>
      </c>
      <c r="J5" s="39"/>
      <c r="K5" s="36">
        <f>Stammdaten!F10</f>
        <v>2025</v>
      </c>
      <c r="L5" s="39"/>
      <c r="M5" s="376" t="s">
        <v>370</v>
      </c>
      <c r="N5" s="207" t="s">
        <v>4</v>
      </c>
      <c r="O5" s="282"/>
      <c r="P5" s="392" t="s">
        <v>16</v>
      </c>
      <c r="Q5" s="393">
        <f>C5</f>
        <v>2021</v>
      </c>
      <c r="R5" s="393">
        <f>E5</f>
        <v>2022</v>
      </c>
      <c r="S5" s="393">
        <f>G5</f>
        <v>2023</v>
      </c>
      <c r="T5" s="393">
        <f>I5</f>
        <v>2024</v>
      </c>
      <c r="U5" s="393">
        <f>K5</f>
        <v>2025</v>
      </c>
      <c r="V5" s="282"/>
      <c r="W5" s="282"/>
      <c r="X5" s="282"/>
      <c r="Y5" s="282"/>
      <c r="Z5" s="282"/>
      <c r="AA5" s="282"/>
      <c r="AB5" s="282"/>
      <c r="AC5" s="282"/>
      <c r="AD5" s="282"/>
    </row>
    <row r="6" spans="1:30" s="41" customFormat="1" x14ac:dyDescent="0.2">
      <c r="A6" s="116" t="s">
        <v>15</v>
      </c>
      <c r="B6" s="116" t="s">
        <v>295</v>
      </c>
      <c r="C6" s="36" t="s">
        <v>57</v>
      </c>
      <c r="D6" s="37"/>
      <c r="E6" s="36" t="s">
        <v>57</v>
      </c>
      <c r="F6" s="37"/>
      <c r="G6" s="36" t="s">
        <v>57</v>
      </c>
      <c r="H6" s="37"/>
      <c r="I6" s="36" t="s">
        <v>57</v>
      </c>
      <c r="J6" s="37"/>
      <c r="K6" s="36" t="s">
        <v>57</v>
      </c>
      <c r="L6" s="37"/>
      <c r="M6" s="40"/>
      <c r="N6" s="40"/>
      <c r="O6" s="282"/>
      <c r="P6" s="377" t="s">
        <v>64</v>
      </c>
      <c r="Q6" s="378">
        <f>C22</f>
        <v>0</v>
      </c>
      <c r="R6" s="378">
        <f>E22</f>
        <v>0</v>
      </c>
      <c r="S6" s="378">
        <f>G22</f>
        <v>0</v>
      </c>
      <c r="T6" s="378">
        <f>I22</f>
        <v>0</v>
      </c>
      <c r="U6" s="343">
        <f>K22</f>
        <v>0</v>
      </c>
      <c r="V6" s="288"/>
      <c r="W6" s="289"/>
      <c r="X6" s="289"/>
      <c r="Y6" s="289"/>
      <c r="Z6" s="289"/>
      <c r="AA6" s="289"/>
      <c r="AB6" s="289"/>
      <c r="AC6" s="289"/>
      <c r="AD6" s="288"/>
    </row>
    <row r="7" spans="1:30" s="47" customFormat="1" x14ac:dyDescent="0.2">
      <c r="A7" s="117" t="str">
        <f>Stammdaten!D2</f>
        <v>T€</v>
      </c>
      <c r="B7" s="140" t="str">
        <f>A7</f>
        <v>T€</v>
      </c>
      <c r="C7" s="43" t="str">
        <f>$A$7</f>
        <v>T€</v>
      </c>
      <c r="D7" s="44" t="s">
        <v>0</v>
      </c>
      <c r="E7" s="43" t="str">
        <f>$A$7</f>
        <v>T€</v>
      </c>
      <c r="F7" s="44" t="s">
        <v>0</v>
      </c>
      <c r="G7" s="43" t="str">
        <f>$A$7</f>
        <v>T€</v>
      </c>
      <c r="H7" s="44" t="s">
        <v>0</v>
      </c>
      <c r="I7" s="43" t="str">
        <f>$A$7</f>
        <v>T€</v>
      </c>
      <c r="J7" s="44" t="s">
        <v>0</v>
      </c>
      <c r="K7" s="43" t="str">
        <f>$A$7</f>
        <v>T€</v>
      </c>
      <c r="L7" s="44" t="s">
        <v>0</v>
      </c>
      <c r="M7" s="348"/>
      <c r="N7" s="46"/>
      <c r="O7" s="282"/>
      <c r="P7" s="295" t="str">
        <f>A24</f>
        <v>material+consumables</v>
      </c>
      <c r="Q7" s="291">
        <f>-C24-C37</f>
        <v>0</v>
      </c>
      <c r="R7" s="291">
        <f>-E24-E37</f>
        <v>0</v>
      </c>
      <c r="S7" s="291">
        <f>-G24-G37</f>
        <v>0</v>
      </c>
      <c r="T7" s="291">
        <f>-I24-I37</f>
        <v>0</v>
      </c>
      <c r="U7" s="344">
        <f>-K24-K37</f>
        <v>0</v>
      </c>
      <c r="V7" s="288"/>
      <c r="W7" s="290"/>
      <c r="X7" s="290"/>
      <c r="Y7" s="290"/>
      <c r="Z7" s="290"/>
      <c r="AA7" s="290"/>
      <c r="AB7" s="290"/>
      <c r="AC7" s="290"/>
      <c r="AD7" s="288"/>
    </row>
    <row r="8" spans="1:30" s="28" customFormat="1" collapsed="1" x14ac:dyDescent="0.2">
      <c r="A8" s="70" t="s">
        <v>5</v>
      </c>
      <c r="B8" s="70" t="s">
        <v>296</v>
      </c>
      <c r="C8" s="51">
        <f>SUM(C9:C18)</f>
        <v>0</v>
      </c>
      <c r="D8" s="52"/>
      <c r="E8" s="51">
        <f>SUM(E9:E18)</f>
        <v>0</v>
      </c>
      <c r="F8" s="52"/>
      <c r="G8" s="51">
        <f>SUM(G9:G18)</f>
        <v>0</v>
      </c>
      <c r="H8" s="52"/>
      <c r="I8" s="51">
        <f>SUM(I9:I18)</f>
        <v>0</v>
      </c>
      <c r="J8" s="52"/>
      <c r="K8" s="51">
        <f>SUM(K9:K18)</f>
        <v>0</v>
      </c>
      <c r="L8" s="52"/>
      <c r="M8" s="127"/>
      <c r="N8" s="55"/>
      <c r="O8" s="282"/>
      <c r="P8" s="295" t="str">
        <f>A42</f>
        <v>depreciation</v>
      </c>
      <c r="Q8" s="291">
        <f>-C42</f>
        <v>0</v>
      </c>
      <c r="R8" s="291">
        <f>-E42</f>
        <v>0</v>
      </c>
      <c r="S8" s="291">
        <f>-G42</f>
        <v>0</v>
      </c>
      <c r="T8" s="291">
        <f>-I42</f>
        <v>0</v>
      </c>
      <c r="U8" s="344">
        <f>-K42</f>
        <v>0</v>
      </c>
      <c r="V8" s="288"/>
      <c r="W8" s="279"/>
      <c r="X8" s="279"/>
      <c r="Y8" s="279"/>
      <c r="Z8" s="279"/>
      <c r="AA8" s="279"/>
      <c r="AB8" s="279"/>
      <c r="AC8" s="279"/>
      <c r="AD8" s="288"/>
    </row>
    <row r="9" spans="1:30" hidden="1" outlineLevel="1" x14ac:dyDescent="0.2">
      <c r="A9" s="128">
        <f>Monatsplanung!$A9</f>
        <v>0</v>
      </c>
      <c r="B9" s="128">
        <f>Monatsplanung!$B9</f>
        <v>0</v>
      </c>
      <c r="C9" s="60">
        <f>Monatsplanung!AA9</f>
        <v>0</v>
      </c>
      <c r="D9" s="61">
        <f t="shared" ref="D9:F18" si="0">IF(C9=0,0,C9/C$8*100)</f>
        <v>0</v>
      </c>
      <c r="E9" s="60">
        <f>Monatsplanung!BJ9</f>
        <v>0</v>
      </c>
      <c r="F9" s="61">
        <f t="shared" si="0"/>
        <v>0</v>
      </c>
      <c r="G9" s="62">
        <f>Monatsplanung!CS9</f>
        <v>0</v>
      </c>
      <c r="H9" s="61">
        <f t="shared" ref="H9:H18" si="1">IF(G9=0,0,G9/G$8*100)</f>
        <v>0</v>
      </c>
      <c r="I9" s="62">
        <f>Monatsplanung!EB9</f>
        <v>0</v>
      </c>
      <c r="J9" s="61">
        <f t="shared" ref="J9:J18" si="2">IF(I9=0,0,I9/I$8*100)</f>
        <v>0</v>
      </c>
      <c r="K9" s="62">
        <f>Monatsplanung!FK9</f>
        <v>0</v>
      </c>
      <c r="L9" s="61">
        <f t="shared" ref="L9:L18" si="3">IF(K9=0,0,K9/K$8*100)</f>
        <v>0</v>
      </c>
      <c r="M9" s="64"/>
      <c r="N9" s="64"/>
      <c r="O9" s="282"/>
      <c r="P9" s="295"/>
      <c r="Q9" s="281"/>
      <c r="R9" s="281"/>
      <c r="S9" s="281"/>
      <c r="T9" s="281"/>
      <c r="U9" s="299"/>
      <c r="V9" s="288"/>
      <c r="W9" s="282"/>
      <c r="X9" s="282"/>
      <c r="Y9" s="282"/>
      <c r="Z9" s="282"/>
      <c r="AA9" s="282"/>
      <c r="AB9" s="282"/>
      <c r="AC9" s="282"/>
      <c r="AD9" s="288"/>
    </row>
    <row r="10" spans="1:30" hidden="1" outlineLevel="1" x14ac:dyDescent="0.2">
      <c r="A10" s="128">
        <f>Monatsplanung!$A10</f>
        <v>0</v>
      </c>
      <c r="B10" s="128">
        <f>Monatsplanung!$B10</f>
        <v>0</v>
      </c>
      <c r="C10" s="60">
        <f>Monatsplanung!AA10</f>
        <v>0</v>
      </c>
      <c r="D10" s="61">
        <f t="shared" si="0"/>
        <v>0</v>
      </c>
      <c r="E10" s="60">
        <f>Monatsplanung!BJ10</f>
        <v>0</v>
      </c>
      <c r="F10" s="61">
        <f t="shared" si="0"/>
        <v>0</v>
      </c>
      <c r="G10" s="62">
        <f>Monatsplanung!CS10</f>
        <v>0</v>
      </c>
      <c r="H10" s="61">
        <f t="shared" si="1"/>
        <v>0</v>
      </c>
      <c r="I10" s="62">
        <f>Monatsplanung!EB10</f>
        <v>0</v>
      </c>
      <c r="J10" s="61">
        <f t="shared" si="2"/>
        <v>0</v>
      </c>
      <c r="K10" s="62">
        <f>Monatsplanung!FK10</f>
        <v>0</v>
      </c>
      <c r="L10" s="61">
        <f t="shared" si="3"/>
        <v>0</v>
      </c>
      <c r="M10" s="64"/>
      <c r="N10" s="64"/>
      <c r="O10" s="282"/>
      <c r="P10" s="295"/>
      <c r="Q10" s="281"/>
      <c r="R10" s="281"/>
      <c r="S10" s="281"/>
      <c r="T10" s="281"/>
      <c r="U10" s="299"/>
      <c r="V10" s="288"/>
      <c r="W10" s="282"/>
      <c r="X10" s="282"/>
      <c r="Y10" s="282"/>
      <c r="Z10" s="282"/>
      <c r="AA10" s="282"/>
      <c r="AB10" s="282"/>
      <c r="AC10" s="282"/>
      <c r="AD10" s="288"/>
    </row>
    <row r="11" spans="1:30" hidden="1" outlineLevel="1" x14ac:dyDescent="0.2">
      <c r="A11" s="128">
        <f>Monatsplanung!$A11</f>
        <v>0</v>
      </c>
      <c r="B11" s="128">
        <f>Monatsplanung!$B11</f>
        <v>0</v>
      </c>
      <c r="C11" s="60">
        <f>Monatsplanung!AA11</f>
        <v>0</v>
      </c>
      <c r="D11" s="61">
        <f t="shared" si="0"/>
        <v>0</v>
      </c>
      <c r="E11" s="60">
        <f>Monatsplanung!BJ11</f>
        <v>0</v>
      </c>
      <c r="F11" s="61">
        <f t="shared" si="0"/>
        <v>0</v>
      </c>
      <c r="G11" s="62">
        <f>Monatsplanung!CS11</f>
        <v>0</v>
      </c>
      <c r="H11" s="61">
        <f t="shared" si="1"/>
        <v>0</v>
      </c>
      <c r="I11" s="62">
        <f>Monatsplanung!EB11</f>
        <v>0</v>
      </c>
      <c r="J11" s="61">
        <f t="shared" si="2"/>
        <v>0</v>
      </c>
      <c r="K11" s="62">
        <f>Monatsplanung!FK11</f>
        <v>0</v>
      </c>
      <c r="L11" s="61">
        <f t="shared" si="3"/>
        <v>0</v>
      </c>
      <c r="M11" s="64"/>
      <c r="N11" s="64"/>
      <c r="O11" s="282"/>
      <c r="P11" s="295"/>
      <c r="Q11" s="281"/>
      <c r="R11" s="281"/>
      <c r="S11" s="281"/>
      <c r="T11" s="281"/>
      <c r="U11" s="299"/>
      <c r="V11" s="288"/>
      <c r="W11" s="282"/>
      <c r="X11" s="282"/>
      <c r="Y11" s="282"/>
      <c r="Z11" s="282"/>
      <c r="AA11" s="282"/>
      <c r="AB11" s="282"/>
      <c r="AC11" s="282"/>
      <c r="AD11" s="288"/>
    </row>
    <row r="12" spans="1:30" hidden="1" outlineLevel="1" x14ac:dyDescent="0.2">
      <c r="A12" s="128">
        <f>Monatsplanung!$A12</f>
        <v>0</v>
      </c>
      <c r="B12" s="128">
        <f>Monatsplanung!$B12</f>
        <v>0</v>
      </c>
      <c r="C12" s="60">
        <f>Monatsplanung!AA12</f>
        <v>0</v>
      </c>
      <c r="D12" s="61">
        <f t="shared" si="0"/>
        <v>0</v>
      </c>
      <c r="E12" s="60">
        <f>Monatsplanung!BJ12</f>
        <v>0</v>
      </c>
      <c r="F12" s="61">
        <f t="shared" si="0"/>
        <v>0</v>
      </c>
      <c r="G12" s="62">
        <f>Monatsplanung!CS12</f>
        <v>0</v>
      </c>
      <c r="H12" s="61">
        <f t="shared" si="1"/>
        <v>0</v>
      </c>
      <c r="I12" s="62">
        <f>Monatsplanung!EB12</f>
        <v>0</v>
      </c>
      <c r="J12" s="61">
        <f t="shared" si="2"/>
        <v>0</v>
      </c>
      <c r="K12" s="62">
        <f>Monatsplanung!FK12</f>
        <v>0</v>
      </c>
      <c r="L12" s="61">
        <f t="shared" si="3"/>
        <v>0</v>
      </c>
      <c r="M12" s="64"/>
      <c r="N12" s="64"/>
      <c r="O12" s="282"/>
      <c r="P12" s="295"/>
      <c r="Q12" s="281"/>
      <c r="R12" s="281"/>
      <c r="S12" s="281"/>
      <c r="T12" s="281"/>
      <c r="U12" s="299"/>
      <c r="V12" s="288"/>
      <c r="W12" s="282"/>
      <c r="X12" s="282"/>
      <c r="Y12" s="282"/>
      <c r="Z12" s="282"/>
      <c r="AA12" s="282"/>
      <c r="AB12" s="282"/>
      <c r="AC12" s="282"/>
      <c r="AD12" s="288"/>
    </row>
    <row r="13" spans="1:30" hidden="1" outlineLevel="1" x14ac:dyDescent="0.2">
      <c r="A13" s="128">
        <f>Monatsplanung!$A13</f>
        <v>0</v>
      </c>
      <c r="B13" s="128">
        <f>Monatsplanung!$B13</f>
        <v>0</v>
      </c>
      <c r="C13" s="60">
        <f>Monatsplanung!AA13</f>
        <v>0</v>
      </c>
      <c r="D13" s="61">
        <f t="shared" si="0"/>
        <v>0</v>
      </c>
      <c r="E13" s="60">
        <f>Monatsplanung!BJ13</f>
        <v>0</v>
      </c>
      <c r="F13" s="61">
        <f t="shared" si="0"/>
        <v>0</v>
      </c>
      <c r="G13" s="62">
        <f>Monatsplanung!CS13</f>
        <v>0</v>
      </c>
      <c r="H13" s="61">
        <f t="shared" si="1"/>
        <v>0</v>
      </c>
      <c r="I13" s="62">
        <f>Monatsplanung!EB13</f>
        <v>0</v>
      </c>
      <c r="J13" s="61">
        <f t="shared" si="2"/>
        <v>0</v>
      </c>
      <c r="K13" s="62">
        <f>Monatsplanung!FK13</f>
        <v>0</v>
      </c>
      <c r="L13" s="61">
        <f t="shared" si="3"/>
        <v>0</v>
      </c>
      <c r="M13" s="64"/>
      <c r="N13" s="64"/>
      <c r="O13" s="282"/>
      <c r="P13" s="295"/>
      <c r="Q13" s="281"/>
      <c r="R13" s="281"/>
      <c r="S13" s="281"/>
      <c r="T13" s="281"/>
      <c r="U13" s="299"/>
      <c r="V13" s="288"/>
      <c r="W13" s="282"/>
      <c r="X13" s="282"/>
      <c r="Y13" s="282"/>
      <c r="Z13" s="282"/>
      <c r="AA13" s="282"/>
      <c r="AB13" s="282"/>
      <c r="AC13" s="282"/>
      <c r="AD13" s="288"/>
    </row>
    <row r="14" spans="1:30" hidden="1" outlineLevel="1" x14ac:dyDescent="0.2">
      <c r="A14" s="128">
        <f>Monatsplanung!$A14</f>
        <v>0</v>
      </c>
      <c r="B14" s="128">
        <f>Monatsplanung!$B14</f>
        <v>0</v>
      </c>
      <c r="C14" s="60">
        <f>Monatsplanung!AA14</f>
        <v>0</v>
      </c>
      <c r="D14" s="61">
        <f t="shared" si="0"/>
        <v>0</v>
      </c>
      <c r="E14" s="60">
        <f>Monatsplanung!BJ14</f>
        <v>0</v>
      </c>
      <c r="F14" s="61">
        <f t="shared" si="0"/>
        <v>0</v>
      </c>
      <c r="G14" s="62">
        <f>Monatsplanung!CS14</f>
        <v>0</v>
      </c>
      <c r="H14" s="61">
        <f t="shared" si="1"/>
        <v>0</v>
      </c>
      <c r="I14" s="62">
        <f>Monatsplanung!EB14</f>
        <v>0</v>
      </c>
      <c r="J14" s="61">
        <f t="shared" si="2"/>
        <v>0</v>
      </c>
      <c r="K14" s="62">
        <f>Monatsplanung!FK14</f>
        <v>0</v>
      </c>
      <c r="L14" s="61">
        <f t="shared" si="3"/>
        <v>0</v>
      </c>
      <c r="M14" s="64"/>
      <c r="N14" s="64"/>
      <c r="O14" s="282"/>
      <c r="P14" s="295"/>
      <c r="Q14" s="281"/>
      <c r="R14" s="281"/>
      <c r="S14" s="281"/>
      <c r="T14" s="281"/>
      <c r="U14" s="299"/>
      <c r="V14" s="288"/>
      <c r="W14" s="282"/>
      <c r="X14" s="282"/>
      <c r="Y14" s="282"/>
      <c r="Z14" s="282"/>
      <c r="AA14" s="282"/>
      <c r="AB14" s="282"/>
      <c r="AC14" s="282"/>
      <c r="AD14" s="288"/>
    </row>
    <row r="15" spans="1:30" hidden="1" outlineLevel="1" x14ac:dyDescent="0.2">
      <c r="A15" s="128">
        <f>Monatsplanung!$A15</f>
        <v>0</v>
      </c>
      <c r="B15" s="128">
        <f>Monatsplanung!$B15</f>
        <v>0</v>
      </c>
      <c r="C15" s="60">
        <f>Monatsplanung!AA15</f>
        <v>0</v>
      </c>
      <c r="D15" s="61">
        <f t="shared" si="0"/>
        <v>0</v>
      </c>
      <c r="E15" s="60">
        <f>Monatsplanung!BJ15</f>
        <v>0</v>
      </c>
      <c r="F15" s="61">
        <f t="shared" si="0"/>
        <v>0</v>
      </c>
      <c r="G15" s="62">
        <f>Monatsplanung!CS15</f>
        <v>0</v>
      </c>
      <c r="H15" s="61">
        <f t="shared" si="1"/>
        <v>0</v>
      </c>
      <c r="I15" s="62">
        <f>Monatsplanung!EB15</f>
        <v>0</v>
      </c>
      <c r="J15" s="61">
        <f t="shared" si="2"/>
        <v>0</v>
      </c>
      <c r="K15" s="62">
        <f>Monatsplanung!FK15</f>
        <v>0</v>
      </c>
      <c r="L15" s="61">
        <f t="shared" si="3"/>
        <v>0</v>
      </c>
      <c r="M15" s="64"/>
      <c r="N15" s="64"/>
      <c r="O15" s="282"/>
      <c r="P15" s="295"/>
      <c r="Q15" s="281"/>
      <c r="R15" s="281"/>
      <c r="S15" s="281"/>
      <c r="T15" s="281"/>
      <c r="U15" s="299"/>
      <c r="V15" s="288"/>
      <c r="W15" s="282"/>
      <c r="X15" s="282"/>
      <c r="Y15" s="282"/>
      <c r="Z15" s="282"/>
      <c r="AA15" s="282"/>
      <c r="AB15" s="282"/>
      <c r="AC15" s="282"/>
      <c r="AD15" s="288"/>
    </row>
    <row r="16" spans="1:30" hidden="1" outlineLevel="1" x14ac:dyDescent="0.2">
      <c r="A16" s="128">
        <f>Monatsplanung!$A16</f>
        <v>0</v>
      </c>
      <c r="B16" s="128">
        <f>Monatsplanung!$B16</f>
        <v>0</v>
      </c>
      <c r="C16" s="60">
        <f>Monatsplanung!AA16</f>
        <v>0</v>
      </c>
      <c r="D16" s="61">
        <f t="shared" si="0"/>
        <v>0</v>
      </c>
      <c r="E16" s="60">
        <f>Monatsplanung!BJ16</f>
        <v>0</v>
      </c>
      <c r="F16" s="61">
        <f t="shared" si="0"/>
        <v>0</v>
      </c>
      <c r="G16" s="62">
        <f>Monatsplanung!CS16</f>
        <v>0</v>
      </c>
      <c r="H16" s="61">
        <f t="shared" si="1"/>
        <v>0</v>
      </c>
      <c r="I16" s="62">
        <f>Monatsplanung!EB16</f>
        <v>0</v>
      </c>
      <c r="J16" s="61">
        <f t="shared" si="2"/>
        <v>0</v>
      </c>
      <c r="K16" s="62">
        <f>Monatsplanung!FK16</f>
        <v>0</v>
      </c>
      <c r="L16" s="61">
        <f t="shared" si="3"/>
        <v>0</v>
      </c>
      <c r="M16" s="64"/>
      <c r="N16" s="64"/>
      <c r="O16" s="282"/>
      <c r="P16" s="295"/>
      <c r="Q16" s="281"/>
      <c r="R16" s="281"/>
      <c r="S16" s="281"/>
      <c r="T16" s="281"/>
      <c r="U16" s="299"/>
      <c r="V16" s="288"/>
      <c r="W16" s="282"/>
      <c r="X16" s="282"/>
      <c r="Y16" s="282"/>
      <c r="Z16" s="282"/>
      <c r="AA16" s="282"/>
      <c r="AB16" s="282"/>
      <c r="AC16" s="282"/>
      <c r="AD16" s="288"/>
    </row>
    <row r="17" spans="1:30" hidden="1" outlineLevel="1" x14ac:dyDescent="0.2">
      <c r="A17" s="128">
        <f>Monatsplanung!$A17</f>
        <v>0</v>
      </c>
      <c r="B17" s="128">
        <f>Monatsplanung!$B17</f>
        <v>0</v>
      </c>
      <c r="C17" s="60">
        <f>Monatsplanung!AA17</f>
        <v>0</v>
      </c>
      <c r="D17" s="61">
        <f t="shared" si="0"/>
        <v>0</v>
      </c>
      <c r="E17" s="60">
        <f>Monatsplanung!BJ17</f>
        <v>0</v>
      </c>
      <c r="F17" s="61">
        <f t="shared" si="0"/>
        <v>0</v>
      </c>
      <c r="G17" s="62">
        <f>Monatsplanung!CS17</f>
        <v>0</v>
      </c>
      <c r="H17" s="61">
        <f t="shared" si="1"/>
        <v>0</v>
      </c>
      <c r="I17" s="62">
        <f>Monatsplanung!EB17</f>
        <v>0</v>
      </c>
      <c r="J17" s="61">
        <f t="shared" si="2"/>
        <v>0</v>
      </c>
      <c r="K17" s="62">
        <f>Monatsplanung!FK17</f>
        <v>0</v>
      </c>
      <c r="L17" s="61">
        <f t="shared" si="3"/>
        <v>0</v>
      </c>
      <c r="M17" s="64"/>
      <c r="N17" s="64"/>
      <c r="O17" s="282"/>
      <c r="P17" s="295"/>
      <c r="Q17" s="281"/>
      <c r="R17" s="281"/>
      <c r="S17" s="281"/>
      <c r="T17" s="281"/>
      <c r="U17" s="299"/>
      <c r="V17" s="288"/>
      <c r="W17" s="282"/>
      <c r="X17" s="282"/>
      <c r="Y17" s="282"/>
      <c r="Z17" s="282"/>
      <c r="AA17" s="282"/>
      <c r="AB17" s="282"/>
      <c r="AC17" s="282"/>
      <c r="AD17" s="288"/>
    </row>
    <row r="18" spans="1:30" hidden="1" outlineLevel="1" x14ac:dyDescent="0.2">
      <c r="A18" s="128">
        <f>Monatsplanung!$A18</f>
        <v>0</v>
      </c>
      <c r="B18" s="128">
        <f>Monatsplanung!$B18</f>
        <v>0</v>
      </c>
      <c r="C18" s="60">
        <f>Monatsplanung!AA18</f>
        <v>0</v>
      </c>
      <c r="D18" s="61">
        <f t="shared" si="0"/>
        <v>0</v>
      </c>
      <c r="E18" s="60">
        <f>Monatsplanung!BJ18</f>
        <v>0</v>
      </c>
      <c r="F18" s="61">
        <f t="shared" si="0"/>
        <v>0</v>
      </c>
      <c r="G18" s="62">
        <f>Monatsplanung!CS18</f>
        <v>0</v>
      </c>
      <c r="H18" s="61">
        <f t="shared" si="1"/>
        <v>0</v>
      </c>
      <c r="I18" s="62">
        <f>Monatsplanung!EB18</f>
        <v>0</v>
      </c>
      <c r="J18" s="61">
        <f t="shared" si="2"/>
        <v>0</v>
      </c>
      <c r="K18" s="62">
        <f>Monatsplanung!FK18</f>
        <v>0</v>
      </c>
      <c r="L18" s="61">
        <f t="shared" si="3"/>
        <v>0</v>
      </c>
      <c r="M18" s="64"/>
      <c r="N18" s="64"/>
      <c r="O18" s="282"/>
      <c r="P18" s="295"/>
      <c r="Q18" s="281"/>
      <c r="R18" s="281"/>
      <c r="S18" s="281"/>
      <c r="T18" s="281"/>
      <c r="U18" s="299"/>
      <c r="V18" s="288"/>
      <c r="W18" s="282"/>
      <c r="X18" s="282"/>
      <c r="Y18" s="282"/>
      <c r="Z18" s="282"/>
      <c r="AA18" s="282"/>
      <c r="AB18" s="282"/>
      <c r="AC18" s="282"/>
      <c r="AD18" s="288"/>
    </row>
    <row r="19" spans="1:30" ht="4.5" customHeight="1" x14ac:dyDescent="0.2">
      <c r="A19" s="48"/>
      <c r="B19" s="48"/>
      <c r="C19" s="62"/>
      <c r="D19" s="61"/>
      <c r="E19" s="62"/>
      <c r="F19" s="61"/>
      <c r="G19" s="62"/>
      <c r="H19" s="61"/>
      <c r="I19" s="62"/>
      <c r="J19" s="61"/>
      <c r="K19" s="62"/>
      <c r="L19" s="61"/>
      <c r="M19" s="71"/>
      <c r="N19" s="71"/>
      <c r="O19" s="282"/>
      <c r="P19" s="295"/>
      <c r="Q19" s="281"/>
      <c r="R19" s="281"/>
      <c r="S19" s="281"/>
      <c r="T19" s="281"/>
      <c r="U19" s="299"/>
      <c r="V19" s="288"/>
      <c r="W19" s="282"/>
      <c r="X19" s="282"/>
      <c r="Y19" s="282"/>
      <c r="Z19" s="282"/>
      <c r="AA19" s="282"/>
      <c r="AB19" s="282"/>
      <c r="AC19" s="282"/>
      <c r="AD19" s="288"/>
    </row>
    <row r="20" spans="1:30" x14ac:dyDescent="0.2">
      <c r="A20" s="70" t="s">
        <v>6</v>
      </c>
      <c r="B20" s="70" t="s">
        <v>297</v>
      </c>
      <c r="C20" s="51">
        <f>Monatsplanung!AA20</f>
        <v>0</v>
      </c>
      <c r="D20" s="57">
        <f>IF(C20=0,0,C20/(C$8)*100)</f>
        <v>0</v>
      </c>
      <c r="E20" s="51">
        <f>Monatsplanung!BJ20</f>
        <v>0</v>
      </c>
      <c r="F20" s="57">
        <f>IF(E20=0,0,E20/(E$8)*100)</f>
        <v>0</v>
      </c>
      <c r="G20" s="51">
        <f>Monatsplanung!CS20</f>
        <v>0</v>
      </c>
      <c r="H20" s="57">
        <f>IF(G20=0,0,G20/(G$8)*100)</f>
        <v>0</v>
      </c>
      <c r="I20" s="51">
        <f>Monatsplanung!EB20</f>
        <v>0</v>
      </c>
      <c r="J20" s="57">
        <f>IF(I20=0,0,I20/(I$8)*100)</f>
        <v>0</v>
      </c>
      <c r="K20" s="51">
        <f>Monatsplanung!FK20</f>
        <v>0</v>
      </c>
      <c r="L20" s="57">
        <f>IF(K20=0,0,K20/(K$8)*100)</f>
        <v>0</v>
      </c>
      <c r="M20" s="127"/>
      <c r="N20" s="64"/>
      <c r="O20" s="282"/>
      <c r="P20" s="295" t="str">
        <f>A44</f>
        <v>personnel</v>
      </c>
      <c r="Q20" s="291">
        <f>-C44</f>
        <v>0</v>
      </c>
      <c r="R20" s="291">
        <f>-E44</f>
        <v>0</v>
      </c>
      <c r="S20" s="291">
        <f>-G44</f>
        <v>0</v>
      </c>
      <c r="T20" s="291">
        <f>-I44</f>
        <v>0</v>
      </c>
      <c r="U20" s="344">
        <f>-J44</f>
        <v>0</v>
      </c>
      <c r="V20" s="288"/>
      <c r="W20" s="282"/>
      <c r="X20" s="282"/>
      <c r="Y20" s="282"/>
      <c r="Z20" s="282"/>
      <c r="AA20" s="282"/>
      <c r="AB20" s="282"/>
      <c r="AC20" s="282"/>
      <c r="AD20" s="288"/>
    </row>
    <row r="21" spans="1:30" ht="4.5" customHeight="1" x14ac:dyDescent="0.2">
      <c r="A21" s="238"/>
      <c r="B21" s="238"/>
      <c r="C21" s="62"/>
      <c r="D21" s="61"/>
      <c r="E21" s="60"/>
      <c r="F21" s="61"/>
      <c r="G21" s="62"/>
      <c r="H21" s="61"/>
      <c r="I21" s="62"/>
      <c r="J21" s="61"/>
      <c r="K21" s="62"/>
      <c r="L21" s="61"/>
      <c r="M21" s="64"/>
      <c r="N21" s="64"/>
      <c r="O21" s="282"/>
      <c r="P21" s="295"/>
      <c r="Q21" s="281"/>
      <c r="R21" s="281"/>
      <c r="S21" s="281"/>
      <c r="T21" s="281"/>
      <c r="U21" s="299"/>
      <c r="V21" s="288"/>
      <c r="W21" s="282"/>
      <c r="X21" s="282"/>
      <c r="Y21" s="282"/>
      <c r="Z21" s="282"/>
      <c r="AA21" s="282"/>
      <c r="AB21" s="282"/>
      <c r="AC21" s="282"/>
      <c r="AD21" s="288"/>
    </row>
    <row r="22" spans="1:30" s="28" customFormat="1" x14ac:dyDescent="0.2">
      <c r="A22" s="129" t="s">
        <v>65</v>
      </c>
      <c r="B22" s="129" t="s">
        <v>298</v>
      </c>
      <c r="C22" s="78">
        <f>C8+C20</f>
        <v>0</v>
      </c>
      <c r="D22" s="79"/>
      <c r="E22" s="78">
        <f t="shared" ref="E22" si="4">E8+E20</f>
        <v>0</v>
      </c>
      <c r="F22" s="79"/>
      <c r="G22" s="78">
        <f t="shared" ref="G22" si="5">G8+G20</f>
        <v>0</v>
      </c>
      <c r="H22" s="79"/>
      <c r="I22" s="78">
        <f t="shared" ref="I22" si="6">I8+I20</f>
        <v>0</v>
      </c>
      <c r="J22" s="79"/>
      <c r="K22" s="78">
        <f t="shared" ref="K22" si="7">K8+K20</f>
        <v>0</v>
      </c>
      <c r="L22" s="79"/>
      <c r="M22" s="127"/>
      <c r="N22" s="80"/>
      <c r="O22" s="282"/>
      <c r="P22" s="295" t="str">
        <f>A54</f>
        <v>other expenses</v>
      </c>
      <c r="Q22" s="291">
        <f>-C54</f>
        <v>0</v>
      </c>
      <c r="R22" s="291">
        <f>-D54</f>
        <v>0</v>
      </c>
      <c r="S22" s="291">
        <f>-G54</f>
        <v>0</v>
      </c>
      <c r="T22" s="291">
        <f>-I54</f>
        <v>0</v>
      </c>
      <c r="U22" s="344">
        <f>-J54</f>
        <v>0</v>
      </c>
      <c r="V22" s="288"/>
      <c r="W22" s="282"/>
      <c r="X22" s="282"/>
      <c r="Y22" s="282"/>
      <c r="Z22" s="282"/>
      <c r="AA22" s="282"/>
      <c r="AB22" s="282"/>
      <c r="AC22" s="282"/>
      <c r="AD22" s="288"/>
    </row>
    <row r="23" spans="1:30" s="28" customFormat="1" ht="4.5" customHeight="1" x14ac:dyDescent="0.2">
      <c r="A23" s="130"/>
      <c r="B23" s="130"/>
      <c r="C23" s="76"/>
      <c r="D23" s="82"/>
      <c r="E23" s="76"/>
      <c r="F23" s="82"/>
      <c r="G23" s="76"/>
      <c r="H23" s="82"/>
      <c r="I23" s="76"/>
      <c r="J23" s="82"/>
      <c r="K23" s="76"/>
      <c r="L23" s="82"/>
      <c r="M23" s="80"/>
      <c r="N23" s="80"/>
      <c r="O23" s="282"/>
      <c r="P23" s="295"/>
      <c r="Q23" s="281"/>
      <c r="R23" s="281"/>
      <c r="S23" s="281"/>
      <c r="T23" s="281"/>
      <c r="U23" s="299"/>
      <c r="V23" s="288"/>
      <c r="W23" s="279"/>
      <c r="X23" s="279"/>
      <c r="Y23" s="279"/>
      <c r="Z23" s="279"/>
      <c r="AA23" s="279"/>
      <c r="AB23" s="279"/>
      <c r="AC23" s="279"/>
      <c r="AD23" s="288"/>
    </row>
    <row r="24" spans="1:30" s="28" customFormat="1" collapsed="1" x14ac:dyDescent="0.2">
      <c r="A24" s="70" t="s">
        <v>11</v>
      </c>
      <c r="B24" s="70" t="s">
        <v>299</v>
      </c>
      <c r="C24" s="51">
        <f>SUM(C25:C35)</f>
        <v>0</v>
      </c>
      <c r="D24" s="52">
        <f>IF(C24=0,0,-(C24/(C$8+C$20))*100)</f>
        <v>0</v>
      </c>
      <c r="E24" s="51">
        <f t="shared" ref="E24" si="8">SUM(E25:E35)</f>
        <v>0</v>
      </c>
      <c r="F24" s="52">
        <f t="shared" ref="F24" si="9">IF(E24=0,0,-(E24/(E$8+E$20))*100)</f>
        <v>0</v>
      </c>
      <c r="G24" s="51">
        <f t="shared" ref="G24" si="10">SUM(G25:G35)</f>
        <v>0</v>
      </c>
      <c r="H24" s="52">
        <f t="shared" ref="H24" si="11">IF(G24=0,0,-(G24/(G$8+G$20))*100)</f>
        <v>0</v>
      </c>
      <c r="I24" s="51">
        <f t="shared" ref="I24" si="12">SUM(I25:I35)</f>
        <v>0</v>
      </c>
      <c r="J24" s="52">
        <f t="shared" ref="J24" si="13">IF(I24=0,0,-(I24/(I$8+I$20))*100)</f>
        <v>0</v>
      </c>
      <c r="K24" s="51">
        <f t="shared" ref="K24" si="14">SUM(K25:K35)</f>
        <v>0</v>
      </c>
      <c r="L24" s="52">
        <f t="shared" ref="L24" si="15">IF(K24=0,0,-(K24/(K$8+K$20))*100)</f>
        <v>0</v>
      </c>
      <c r="M24" s="127"/>
      <c r="N24" s="74"/>
      <c r="O24" s="282"/>
      <c r="P24" s="302"/>
      <c r="Q24" s="303"/>
      <c r="R24" s="303"/>
      <c r="S24" s="303"/>
      <c r="T24" s="303"/>
      <c r="U24" s="399"/>
      <c r="V24" s="288"/>
      <c r="W24" s="279"/>
      <c r="X24" s="279"/>
      <c r="Y24" s="279"/>
      <c r="Z24" s="279"/>
      <c r="AA24" s="279"/>
      <c r="AB24" s="279"/>
      <c r="AC24" s="279"/>
      <c r="AD24" s="288"/>
    </row>
    <row r="25" spans="1:30" hidden="1" outlineLevel="1" x14ac:dyDescent="0.2">
      <c r="A25" s="128">
        <f>Monatsplanung!$A25</f>
        <v>0</v>
      </c>
      <c r="B25" s="128">
        <f>Monatsplanung!$B25</f>
        <v>0</v>
      </c>
      <c r="C25" s="60">
        <f>Monatsplanung!AA25</f>
        <v>0</v>
      </c>
      <c r="D25" s="61">
        <f t="shared" ref="D25:F35" si="16">IF(C25=0,0,C25/C$24*100)</f>
        <v>0</v>
      </c>
      <c r="E25" s="60">
        <f>Monatsplanung!BJ25</f>
        <v>0</v>
      </c>
      <c r="F25" s="61">
        <f t="shared" si="16"/>
        <v>0</v>
      </c>
      <c r="G25" s="62">
        <f>Monatsplanung!CS25</f>
        <v>0</v>
      </c>
      <c r="H25" s="61">
        <f t="shared" ref="H25:H35" si="17">IF(G25=0,0,G25/G$24*100)</f>
        <v>0</v>
      </c>
      <c r="I25" s="62">
        <f>Monatsplanung!EB25</f>
        <v>0</v>
      </c>
      <c r="J25" s="61">
        <f t="shared" ref="J25:J35" si="18">IF(I25=0,0,I25/I$24*100)</f>
        <v>0</v>
      </c>
      <c r="K25" s="62">
        <f>Monatsplanung!FK25</f>
        <v>0</v>
      </c>
      <c r="L25" s="61">
        <f t="shared" ref="L25:L35" si="19">IF(K25=0,0,K25/K$24*100)</f>
        <v>0</v>
      </c>
      <c r="M25" s="75"/>
      <c r="N25" s="71"/>
      <c r="O25" s="282"/>
      <c r="P25" s="281"/>
      <c r="Q25" s="281"/>
      <c r="R25" s="282"/>
      <c r="S25" s="282"/>
      <c r="T25" s="282"/>
      <c r="U25" s="282"/>
      <c r="V25" s="288"/>
      <c r="W25" s="282"/>
      <c r="X25" s="282"/>
      <c r="Y25" s="282"/>
      <c r="Z25" s="282"/>
      <c r="AA25" s="282"/>
      <c r="AB25" s="282"/>
      <c r="AC25" s="282"/>
      <c r="AD25" s="288"/>
    </row>
    <row r="26" spans="1:30" hidden="1" outlineLevel="1" x14ac:dyDescent="0.2">
      <c r="A26" s="128">
        <f>Monatsplanung!$A26</f>
        <v>0</v>
      </c>
      <c r="B26" s="128">
        <f>Monatsplanung!$B26</f>
        <v>0</v>
      </c>
      <c r="C26" s="60">
        <f>Monatsplanung!AA26</f>
        <v>0</v>
      </c>
      <c r="D26" s="61">
        <f t="shared" si="16"/>
        <v>0</v>
      </c>
      <c r="E26" s="60">
        <f>Monatsplanung!BJ26</f>
        <v>0</v>
      </c>
      <c r="F26" s="61">
        <f t="shared" si="16"/>
        <v>0</v>
      </c>
      <c r="G26" s="62">
        <f>Monatsplanung!CS26</f>
        <v>0</v>
      </c>
      <c r="H26" s="61">
        <f t="shared" si="17"/>
        <v>0</v>
      </c>
      <c r="I26" s="62">
        <f>Monatsplanung!EB26</f>
        <v>0</v>
      </c>
      <c r="J26" s="61">
        <f t="shared" si="18"/>
        <v>0</v>
      </c>
      <c r="K26" s="62">
        <f>Monatsplanung!FK26</f>
        <v>0</v>
      </c>
      <c r="L26" s="61">
        <f t="shared" si="19"/>
        <v>0</v>
      </c>
      <c r="M26" s="71"/>
      <c r="N26" s="71"/>
      <c r="O26" s="282"/>
      <c r="P26" s="281"/>
      <c r="Q26" s="281"/>
      <c r="R26" s="282"/>
      <c r="S26" s="282"/>
      <c r="T26" s="282"/>
      <c r="U26" s="282"/>
      <c r="V26" s="288"/>
      <c r="W26" s="282"/>
      <c r="X26" s="282"/>
      <c r="Y26" s="282"/>
      <c r="Z26" s="282"/>
      <c r="AA26" s="282"/>
      <c r="AB26" s="282"/>
      <c r="AC26" s="282"/>
      <c r="AD26" s="288"/>
    </row>
    <row r="27" spans="1:30" hidden="1" outlineLevel="1" x14ac:dyDescent="0.2">
      <c r="A27" s="128">
        <f>Monatsplanung!$A27</f>
        <v>0</v>
      </c>
      <c r="B27" s="128">
        <f>Monatsplanung!$B27</f>
        <v>0</v>
      </c>
      <c r="C27" s="60">
        <f>Monatsplanung!AA27</f>
        <v>0</v>
      </c>
      <c r="D27" s="61">
        <f t="shared" si="16"/>
        <v>0</v>
      </c>
      <c r="E27" s="60">
        <f>Monatsplanung!BJ27</f>
        <v>0</v>
      </c>
      <c r="F27" s="61">
        <f t="shared" si="16"/>
        <v>0</v>
      </c>
      <c r="G27" s="62">
        <f>Monatsplanung!CS27</f>
        <v>0</v>
      </c>
      <c r="H27" s="61">
        <f t="shared" si="17"/>
        <v>0</v>
      </c>
      <c r="I27" s="62">
        <f>Monatsplanung!EB27</f>
        <v>0</v>
      </c>
      <c r="J27" s="61">
        <f t="shared" si="18"/>
        <v>0</v>
      </c>
      <c r="K27" s="62">
        <f>Monatsplanung!FK27</f>
        <v>0</v>
      </c>
      <c r="L27" s="61">
        <f t="shared" si="19"/>
        <v>0</v>
      </c>
      <c r="M27" s="71"/>
      <c r="N27" s="71"/>
      <c r="O27" s="282"/>
      <c r="P27" s="281"/>
      <c r="Q27" s="281"/>
      <c r="R27" s="282"/>
      <c r="S27" s="282"/>
      <c r="T27" s="282"/>
      <c r="U27" s="282"/>
      <c r="V27" s="288"/>
      <c r="W27" s="282"/>
      <c r="X27" s="282"/>
      <c r="Y27" s="282"/>
      <c r="Z27" s="282"/>
      <c r="AA27" s="282"/>
      <c r="AB27" s="282"/>
      <c r="AC27" s="282"/>
      <c r="AD27" s="288"/>
    </row>
    <row r="28" spans="1:30" hidden="1" outlineLevel="1" x14ac:dyDescent="0.2">
      <c r="A28" s="128">
        <f>Monatsplanung!$A28</f>
        <v>0</v>
      </c>
      <c r="B28" s="128">
        <f>Monatsplanung!$B28</f>
        <v>0</v>
      </c>
      <c r="C28" s="60">
        <f>Monatsplanung!AA28</f>
        <v>0</v>
      </c>
      <c r="D28" s="61">
        <f t="shared" si="16"/>
        <v>0</v>
      </c>
      <c r="E28" s="60">
        <f>Monatsplanung!BJ28</f>
        <v>0</v>
      </c>
      <c r="F28" s="61">
        <f t="shared" si="16"/>
        <v>0</v>
      </c>
      <c r="G28" s="62">
        <f>Monatsplanung!CS28</f>
        <v>0</v>
      </c>
      <c r="H28" s="61">
        <f t="shared" si="17"/>
        <v>0</v>
      </c>
      <c r="I28" s="62">
        <f>Monatsplanung!EB28</f>
        <v>0</v>
      </c>
      <c r="J28" s="61">
        <f t="shared" si="18"/>
        <v>0</v>
      </c>
      <c r="K28" s="62">
        <f>Monatsplanung!FK28</f>
        <v>0</v>
      </c>
      <c r="L28" s="61">
        <f t="shared" si="19"/>
        <v>0</v>
      </c>
      <c r="M28" s="71"/>
      <c r="N28" s="71"/>
      <c r="O28" s="282"/>
      <c r="P28" s="281"/>
      <c r="Q28" s="281"/>
      <c r="R28" s="282"/>
      <c r="S28" s="282"/>
      <c r="T28" s="282"/>
      <c r="U28" s="282"/>
      <c r="V28" s="288"/>
      <c r="W28" s="282"/>
      <c r="X28" s="282"/>
      <c r="Y28" s="282"/>
      <c r="Z28" s="282"/>
      <c r="AA28" s="282"/>
      <c r="AB28" s="282"/>
      <c r="AC28" s="282"/>
      <c r="AD28" s="288"/>
    </row>
    <row r="29" spans="1:30" hidden="1" outlineLevel="1" x14ac:dyDescent="0.2">
      <c r="A29" s="128">
        <f>Monatsplanung!$A29</f>
        <v>0</v>
      </c>
      <c r="B29" s="128">
        <f>Monatsplanung!$B29</f>
        <v>0</v>
      </c>
      <c r="C29" s="60">
        <f>Monatsplanung!AA29</f>
        <v>0</v>
      </c>
      <c r="D29" s="61">
        <f t="shared" si="16"/>
        <v>0</v>
      </c>
      <c r="E29" s="60">
        <f>Monatsplanung!BJ29</f>
        <v>0</v>
      </c>
      <c r="F29" s="61">
        <f t="shared" si="16"/>
        <v>0</v>
      </c>
      <c r="G29" s="62">
        <f>Monatsplanung!CS29</f>
        <v>0</v>
      </c>
      <c r="H29" s="61">
        <f t="shared" si="17"/>
        <v>0</v>
      </c>
      <c r="I29" s="62">
        <f>Monatsplanung!EB29</f>
        <v>0</v>
      </c>
      <c r="J29" s="61">
        <f t="shared" si="18"/>
        <v>0</v>
      </c>
      <c r="K29" s="62">
        <f>Monatsplanung!FK29</f>
        <v>0</v>
      </c>
      <c r="L29" s="61">
        <f t="shared" si="19"/>
        <v>0</v>
      </c>
      <c r="M29" s="71"/>
      <c r="N29" s="71"/>
      <c r="O29" s="282"/>
      <c r="P29" s="281"/>
      <c r="Q29" s="281"/>
      <c r="R29" s="282"/>
      <c r="S29" s="282"/>
      <c r="T29" s="282"/>
      <c r="U29" s="282"/>
      <c r="V29" s="288"/>
      <c r="W29" s="282"/>
      <c r="X29" s="282"/>
      <c r="Y29" s="282"/>
      <c r="Z29" s="282"/>
      <c r="AA29" s="282"/>
      <c r="AB29" s="282"/>
      <c r="AC29" s="282"/>
      <c r="AD29" s="288"/>
    </row>
    <row r="30" spans="1:30" hidden="1" outlineLevel="1" x14ac:dyDescent="0.2">
      <c r="A30" s="128">
        <f>Monatsplanung!$A30</f>
        <v>0</v>
      </c>
      <c r="B30" s="128">
        <f>Monatsplanung!$B30</f>
        <v>0</v>
      </c>
      <c r="C30" s="60">
        <f>Monatsplanung!AA30</f>
        <v>0</v>
      </c>
      <c r="D30" s="61">
        <f t="shared" si="16"/>
        <v>0</v>
      </c>
      <c r="E30" s="60">
        <f>Monatsplanung!BJ30</f>
        <v>0</v>
      </c>
      <c r="F30" s="61">
        <f t="shared" si="16"/>
        <v>0</v>
      </c>
      <c r="G30" s="62">
        <f>Monatsplanung!CS30</f>
        <v>0</v>
      </c>
      <c r="H30" s="61">
        <f t="shared" si="17"/>
        <v>0</v>
      </c>
      <c r="I30" s="62">
        <f>Monatsplanung!EB30</f>
        <v>0</v>
      </c>
      <c r="J30" s="61">
        <f t="shared" si="18"/>
        <v>0</v>
      </c>
      <c r="K30" s="62">
        <f>Monatsplanung!FK30</f>
        <v>0</v>
      </c>
      <c r="L30" s="61">
        <f t="shared" si="19"/>
        <v>0</v>
      </c>
      <c r="M30" s="71"/>
      <c r="N30" s="71"/>
      <c r="O30" s="282"/>
      <c r="P30" s="281"/>
      <c r="Q30" s="281"/>
      <c r="R30" s="282"/>
      <c r="S30" s="282"/>
      <c r="T30" s="282"/>
      <c r="U30" s="282"/>
      <c r="V30" s="288"/>
      <c r="W30" s="282"/>
      <c r="X30" s="282"/>
      <c r="Y30" s="282"/>
      <c r="Z30" s="282"/>
      <c r="AA30" s="282"/>
      <c r="AB30" s="282"/>
      <c r="AC30" s="282"/>
      <c r="AD30" s="288"/>
    </row>
    <row r="31" spans="1:30" hidden="1" outlineLevel="1" x14ac:dyDescent="0.2">
      <c r="A31" s="128">
        <f>Monatsplanung!$A31</f>
        <v>0</v>
      </c>
      <c r="B31" s="128">
        <f>Monatsplanung!$B31</f>
        <v>0</v>
      </c>
      <c r="C31" s="60">
        <f>Monatsplanung!AA31</f>
        <v>0</v>
      </c>
      <c r="D31" s="61">
        <f t="shared" si="16"/>
        <v>0</v>
      </c>
      <c r="E31" s="60">
        <f>Monatsplanung!BJ31</f>
        <v>0</v>
      </c>
      <c r="F31" s="61">
        <f t="shared" si="16"/>
        <v>0</v>
      </c>
      <c r="G31" s="62">
        <f>Monatsplanung!CS31</f>
        <v>0</v>
      </c>
      <c r="H31" s="61">
        <f t="shared" si="17"/>
        <v>0</v>
      </c>
      <c r="I31" s="62">
        <f>Monatsplanung!EB31</f>
        <v>0</v>
      </c>
      <c r="J31" s="61">
        <f t="shared" si="18"/>
        <v>0</v>
      </c>
      <c r="K31" s="62">
        <f>Monatsplanung!FK31</f>
        <v>0</v>
      </c>
      <c r="L31" s="61">
        <f t="shared" si="19"/>
        <v>0</v>
      </c>
      <c r="M31" s="71"/>
      <c r="N31" s="71"/>
      <c r="O31" s="282"/>
      <c r="P31" s="281"/>
      <c r="Q31" s="281"/>
      <c r="R31" s="282"/>
      <c r="S31" s="282"/>
      <c r="T31" s="282"/>
      <c r="U31" s="282"/>
      <c r="V31" s="288"/>
      <c r="W31" s="282"/>
      <c r="X31" s="282"/>
      <c r="Y31" s="282"/>
      <c r="Z31" s="282"/>
      <c r="AA31" s="282"/>
      <c r="AB31" s="282"/>
      <c r="AC31" s="282"/>
      <c r="AD31" s="288"/>
    </row>
    <row r="32" spans="1:30" hidden="1" outlineLevel="1" x14ac:dyDescent="0.2">
      <c r="A32" s="128">
        <f>Monatsplanung!$A32</f>
        <v>0</v>
      </c>
      <c r="B32" s="128">
        <f>Monatsplanung!$B32</f>
        <v>0</v>
      </c>
      <c r="C32" s="60">
        <f>Monatsplanung!AA32</f>
        <v>0</v>
      </c>
      <c r="D32" s="61">
        <f t="shared" si="16"/>
        <v>0</v>
      </c>
      <c r="E32" s="60">
        <f>Monatsplanung!BJ32</f>
        <v>0</v>
      </c>
      <c r="F32" s="61">
        <f t="shared" si="16"/>
        <v>0</v>
      </c>
      <c r="G32" s="62">
        <f>Monatsplanung!CS32</f>
        <v>0</v>
      </c>
      <c r="H32" s="61">
        <f t="shared" si="17"/>
        <v>0</v>
      </c>
      <c r="I32" s="62">
        <f>Monatsplanung!EB32</f>
        <v>0</v>
      </c>
      <c r="J32" s="61">
        <f t="shared" si="18"/>
        <v>0</v>
      </c>
      <c r="K32" s="62">
        <f>Monatsplanung!FK32</f>
        <v>0</v>
      </c>
      <c r="L32" s="61">
        <f t="shared" si="19"/>
        <v>0</v>
      </c>
      <c r="M32" s="71"/>
      <c r="N32" s="71"/>
      <c r="O32" s="282"/>
      <c r="P32" s="281"/>
      <c r="Q32" s="281"/>
      <c r="R32" s="282"/>
      <c r="S32" s="282"/>
      <c r="T32" s="282"/>
      <c r="U32" s="282"/>
      <c r="V32" s="288"/>
      <c r="W32" s="282"/>
      <c r="X32" s="282"/>
      <c r="Y32" s="282"/>
      <c r="Z32" s="282"/>
      <c r="AA32" s="282"/>
      <c r="AB32" s="282"/>
      <c r="AC32" s="282"/>
      <c r="AD32" s="288"/>
    </row>
    <row r="33" spans="1:30" hidden="1" outlineLevel="1" x14ac:dyDescent="0.2">
      <c r="A33" s="128">
        <f>Monatsplanung!$A33</f>
        <v>0</v>
      </c>
      <c r="B33" s="128">
        <f>Monatsplanung!$B33</f>
        <v>0</v>
      </c>
      <c r="C33" s="60">
        <f>Monatsplanung!AA33</f>
        <v>0</v>
      </c>
      <c r="D33" s="61">
        <f t="shared" si="16"/>
        <v>0</v>
      </c>
      <c r="E33" s="60">
        <f>Monatsplanung!BJ33</f>
        <v>0</v>
      </c>
      <c r="F33" s="61">
        <f t="shared" si="16"/>
        <v>0</v>
      </c>
      <c r="G33" s="62">
        <f>Monatsplanung!CS33</f>
        <v>0</v>
      </c>
      <c r="H33" s="61">
        <f t="shared" si="17"/>
        <v>0</v>
      </c>
      <c r="I33" s="62">
        <f>Monatsplanung!EB33</f>
        <v>0</v>
      </c>
      <c r="J33" s="61">
        <f t="shared" si="18"/>
        <v>0</v>
      </c>
      <c r="K33" s="62">
        <f>Monatsplanung!FK33</f>
        <v>0</v>
      </c>
      <c r="L33" s="61">
        <f t="shared" si="19"/>
        <v>0</v>
      </c>
      <c r="M33" s="71"/>
      <c r="N33" s="71"/>
      <c r="O33" s="282"/>
      <c r="P33" s="281"/>
      <c r="Q33" s="281"/>
      <c r="R33" s="282"/>
      <c r="S33" s="282"/>
      <c r="T33" s="282"/>
      <c r="U33" s="282"/>
      <c r="V33" s="288"/>
      <c r="W33" s="282"/>
      <c r="X33" s="282"/>
      <c r="Y33" s="282"/>
      <c r="Z33" s="282"/>
      <c r="AA33" s="282"/>
      <c r="AB33" s="282"/>
      <c r="AC33" s="282"/>
      <c r="AD33" s="288"/>
    </row>
    <row r="34" spans="1:30" hidden="1" outlineLevel="1" x14ac:dyDescent="0.2">
      <c r="A34" s="128">
        <f>Monatsplanung!$A34</f>
        <v>0</v>
      </c>
      <c r="B34" s="128">
        <f>Monatsplanung!$B34</f>
        <v>0</v>
      </c>
      <c r="C34" s="60">
        <f>Monatsplanung!AA34</f>
        <v>0</v>
      </c>
      <c r="D34" s="61">
        <f t="shared" si="16"/>
        <v>0</v>
      </c>
      <c r="E34" s="60">
        <f>Monatsplanung!BJ34</f>
        <v>0</v>
      </c>
      <c r="F34" s="61">
        <f t="shared" si="16"/>
        <v>0</v>
      </c>
      <c r="G34" s="62">
        <f>Monatsplanung!CS34</f>
        <v>0</v>
      </c>
      <c r="H34" s="61">
        <f t="shared" si="17"/>
        <v>0</v>
      </c>
      <c r="I34" s="62">
        <f>Monatsplanung!EB34</f>
        <v>0</v>
      </c>
      <c r="J34" s="61">
        <f t="shared" si="18"/>
        <v>0</v>
      </c>
      <c r="K34" s="62">
        <f>Monatsplanung!FK34</f>
        <v>0</v>
      </c>
      <c r="L34" s="61">
        <f t="shared" si="19"/>
        <v>0</v>
      </c>
      <c r="M34" s="71"/>
      <c r="N34" s="71"/>
      <c r="O34" s="282"/>
      <c r="P34" s="281"/>
      <c r="Q34" s="281"/>
      <c r="R34" s="282"/>
      <c r="S34" s="282"/>
      <c r="T34" s="282"/>
      <c r="U34" s="282"/>
      <c r="V34" s="288"/>
      <c r="W34" s="282"/>
      <c r="X34" s="282"/>
      <c r="Y34" s="282"/>
      <c r="Z34" s="282"/>
      <c r="AA34" s="282"/>
      <c r="AB34" s="282"/>
      <c r="AC34" s="282"/>
      <c r="AD34" s="288"/>
    </row>
    <row r="35" spans="1:30" hidden="1" outlineLevel="1" x14ac:dyDescent="0.2">
      <c r="A35" s="128">
        <f>Monatsplanung!$A35</f>
        <v>0</v>
      </c>
      <c r="B35" s="128">
        <f>Monatsplanung!$B35</f>
        <v>0</v>
      </c>
      <c r="C35" s="60">
        <f>Monatsplanung!AA35</f>
        <v>0</v>
      </c>
      <c r="D35" s="61">
        <f t="shared" si="16"/>
        <v>0</v>
      </c>
      <c r="E35" s="60">
        <f>Monatsplanung!BJ35</f>
        <v>0</v>
      </c>
      <c r="F35" s="61">
        <f t="shared" si="16"/>
        <v>0</v>
      </c>
      <c r="G35" s="62">
        <f>Monatsplanung!CS35</f>
        <v>0</v>
      </c>
      <c r="H35" s="61">
        <f t="shared" si="17"/>
        <v>0</v>
      </c>
      <c r="I35" s="62">
        <f>Monatsplanung!EB35</f>
        <v>0</v>
      </c>
      <c r="J35" s="61">
        <f t="shared" si="18"/>
        <v>0</v>
      </c>
      <c r="K35" s="62">
        <f>Monatsplanung!FK35</f>
        <v>0</v>
      </c>
      <c r="L35" s="61">
        <f t="shared" si="19"/>
        <v>0</v>
      </c>
      <c r="M35" s="71"/>
      <c r="N35" s="71"/>
      <c r="O35" s="282"/>
      <c r="P35" s="281"/>
      <c r="Q35" s="281"/>
      <c r="R35" s="282"/>
      <c r="S35" s="282"/>
      <c r="T35" s="282"/>
      <c r="U35" s="282"/>
      <c r="V35" s="288"/>
      <c r="W35" s="282"/>
      <c r="X35" s="282"/>
      <c r="Y35" s="282"/>
      <c r="Z35" s="282"/>
      <c r="AA35" s="282"/>
      <c r="AB35" s="282"/>
      <c r="AC35" s="282"/>
      <c r="AD35" s="288"/>
    </row>
    <row r="36" spans="1:30" ht="4.5" customHeight="1" x14ac:dyDescent="0.2">
      <c r="A36" s="48"/>
      <c r="B36" s="48"/>
      <c r="C36" s="62"/>
      <c r="D36" s="61"/>
      <c r="E36" s="62"/>
      <c r="F36" s="61"/>
      <c r="G36" s="62"/>
      <c r="H36" s="61"/>
      <c r="I36" s="62"/>
      <c r="J36" s="61"/>
      <c r="K36" s="62"/>
      <c r="L36" s="61"/>
      <c r="M36" s="71"/>
      <c r="N36" s="71"/>
      <c r="O36" s="282"/>
      <c r="P36" s="281"/>
      <c r="Q36" s="281"/>
      <c r="R36" s="282"/>
      <c r="S36" s="282"/>
      <c r="T36" s="282"/>
      <c r="U36" s="282"/>
      <c r="V36" s="288"/>
      <c r="W36" s="282"/>
      <c r="X36" s="282"/>
      <c r="Y36" s="282"/>
      <c r="Z36" s="282"/>
      <c r="AA36" s="282"/>
      <c r="AB36" s="282"/>
      <c r="AC36" s="282"/>
      <c r="AD36" s="288"/>
    </row>
    <row r="37" spans="1:30" s="28" customFormat="1" collapsed="1" x14ac:dyDescent="0.2">
      <c r="A37" s="70" t="s">
        <v>14</v>
      </c>
      <c r="B37" s="70" t="s">
        <v>300</v>
      </c>
      <c r="C37" s="51">
        <f>SUM(C38)</f>
        <v>0</v>
      </c>
      <c r="D37" s="52">
        <f>IF(C37=0,0,-(C37/(C$8+C$20))*100)</f>
        <v>0</v>
      </c>
      <c r="E37" s="51">
        <f t="shared" ref="E37" si="20">SUM(E38)</f>
        <v>0</v>
      </c>
      <c r="F37" s="52">
        <f t="shared" ref="F37" si="21">IF(E37=0,0,-(E37/(E$8+E$20))*100)</f>
        <v>0</v>
      </c>
      <c r="G37" s="51">
        <f t="shared" ref="G37" si="22">SUM(G38)</f>
        <v>0</v>
      </c>
      <c r="H37" s="52">
        <f t="shared" ref="H37" si="23">IF(G37=0,0,-(G37/(G$8+G$20))*100)</f>
        <v>0</v>
      </c>
      <c r="I37" s="51">
        <f t="shared" ref="I37" si="24">SUM(I38)</f>
        <v>0</v>
      </c>
      <c r="J37" s="52">
        <f t="shared" ref="J37" si="25">IF(I37=0,0,-(I37/(I$8+I$20))*100)</f>
        <v>0</v>
      </c>
      <c r="K37" s="51">
        <f t="shared" ref="K37" si="26">SUM(K38)</f>
        <v>0</v>
      </c>
      <c r="L37" s="52">
        <f t="shared" ref="L37" si="27">IF(K37=0,0,-(K37/(K$8+K$20))*100)</f>
        <v>0</v>
      </c>
      <c r="M37" s="127"/>
      <c r="N37" s="71"/>
      <c r="O37" s="282"/>
      <c r="P37" s="281"/>
      <c r="Q37" s="281"/>
      <c r="R37" s="282"/>
      <c r="S37" s="282"/>
      <c r="T37" s="282"/>
      <c r="U37" s="282"/>
      <c r="V37" s="288"/>
      <c r="W37" s="279"/>
      <c r="X37" s="279"/>
      <c r="Y37" s="279"/>
      <c r="Z37" s="279"/>
      <c r="AA37" s="279"/>
      <c r="AB37" s="279"/>
      <c r="AC37" s="279"/>
      <c r="AD37" s="288"/>
    </row>
    <row r="38" spans="1:30" s="28" customFormat="1" hidden="1" outlineLevel="1" x14ac:dyDescent="0.2">
      <c r="A38" s="128">
        <f>Monatsplanung!$A38</f>
        <v>0</v>
      </c>
      <c r="B38" s="128">
        <f>Monatsplanung!$B38</f>
        <v>0</v>
      </c>
      <c r="C38" s="60"/>
      <c r="D38" s="61">
        <f>IF(C38=0,0,C38/C$37*100)</f>
        <v>0</v>
      </c>
      <c r="E38" s="60"/>
      <c r="F38" s="61">
        <f t="shared" ref="F38" si="28">IF(E38=0,0,E38/E$37*100)</f>
        <v>0</v>
      </c>
      <c r="G38" s="60"/>
      <c r="H38" s="61">
        <f t="shared" ref="H38" si="29">IF(G38=0,0,G38/G$37*100)</f>
        <v>0</v>
      </c>
      <c r="I38" s="60"/>
      <c r="J38" s="61">
        <f t="shared" ref="J38" si="30">IF(I38=0,0,I38/I$37*100)</f>
        <v>0</v>
      </c>
      <c r="K38" s="60"/>
      <c r="L38" s="61">
        <f t="shared" ref="L38" si="31">IF(K38=0,0,K38/K$37*100)</f>
        <v>0</v>
      </c>
      <c r="M38" s="71"/>
      <c r="N38" s="71"/>
      <c r="O38" s="282"/>
      <c r="P38" s="281"/>
      <c r="Q38" s="281"/>
      <c r="R38" s="282"/>
      <c r="S38" s="282"/>
      <c r="T38" s="282"/>
      <c r="U38" s="282"/>
      <c r="V38" s="288"/>
      <c r="W38" s="279"/>
      <c r="X38" s="279"/>
      <c r="Y38" s="279"/>
      <c r="Z38" s="279"/>
      <c r="AA38" s="279"/>
      <c r="AB38" s="279"/>
      <c r="AC38" s="279"/>
      <c r="AD38" s="288"/>
    </row>
    <row r="39" spans="1:30" s="28" customFormat="1" ht="4.5" customHeight="1" x14ac:dyDescent="0.2">
      <c r="A39" s="72"/>
      <c r="B39" s="72"/>
      <c r="C39" s="76"/>
      <c r="D39" s="73"/>
      <c r="E39" s="76"/>
      <c r="F39" s="73"/>
      <c r="G39" s="76"/>
      <c r="H39" s="73"/>
      <c r="I39" s="76"/>
      <c r="J39" s="73"/>
      <c r="K39" s="76"/>
      <c r="L39" s="73"/>
      <c r="M39" s="71"/>
      <c r="N39" s="71"/>
      <c r="O39" s="282"/>
      <c r="P39" s="281"/>
      <c r="Q39" s="281"/>
      <c r="R39" s="282"/>
      <c r="S39" s="282"/>
      <c r="T39" s="282"/>
      <c r="U39" s="282"/>
      <c r="V39" s="288"/>
      <c r="W39" s="279"/>
      <c r="X39" s="279"/>
      <c r="Y39" s="279"/>
      <c r="Z39" s="279"/>
      <c r="AA39" s="279"/>
      <c r="AB39" s="279"/>
      <c r="AC39" s="279"/>
      <c r="AD39" s="288"/>
    </row>
    <row r="40" spans="1:30" s="28" customFormat="1" x14ac:dyDescent="0.2">
      <c r="A40" s="129" t="s">
        <v>66</v>
      </c>
      <c r="B40" s="129" t="s">
        <v>303</v>
      </c>
      <c r="C40" s="78">
        <f>C8+C20+C24+C37</f>
        <v>0</v>
      </c>
      <c r="D40" s="79">
        <f>IF(C40=0,0,C40/(C$8+C$20)*100)</f>
        <v>0</v>
      </c>
      <c r="E40" s="78">
        <f t="shared" ref="E40" si="32">E8+E20+E24+E37</f>
        <v>0</v>
      </c>
      <c r="F40" s="79">
        <f t="shared" ref="F40" si="33">IF(E40=0,0,E40/(E$8+E$20)*100)</f>
        <v>0</v>
      </c>
      <c r="G40" s="78">
        <f t="shared" ref="G40" si="34">G8+G20+G24+G37</f>
        <v>0</v>
      </c>
      <c r="H40" s="79">
        <f t="shared" ref="H40" si="35">IF(G40=0,0,G40/(G$8+G$20)*100)</f>
        <v>0</v>
      </c>
      <c r="I40" s="78">
        <f t="shared" ref="I40" si="36">I8+I20+I24+I37</f>
        <v>0</v>
      </c>
      <c r="J40" s="79">
        <f t="shared" ref="J40" si="37">IF(I40=0,0,I40/(I$8+I$20)*100)</f>
        <v>0</v>
      </c>
      <c r="K40" s="78">
        <f t="shared" ref="K40" si="38">K8+K20+K24+K37</f>
        <v>0</v>
      </c>
      <c r="L40" s="79">
        <f t="shared" ref="L40" si="39">IF(K40=0,0,K40/(K$8+K$20)*100)</f>
        <v>0</v>
      </c>
      <c r="M40" s="127"/>
      <c r="N40" s="80"/>
      <c r="O40" s="282"/>
      <c r="P40" s="346" t="s">
        <v>501</v>
      </c>
      <c r="Q40" s="347">
        <f>Q5</f>
        <v>2021</v>
      </c>
      <c r="R40" s="347">
        <f>R5</f>
        <v>2022</v>
      </c>
      <c r="S40" s="347">
        <f>S5</f>
        <v>2023</v>
      </c>
      <c r="T40" s="347">
        <f>T5</f>
        <v>2024</v>
      </c>
      <c r="U40" s="347">
        <f>U5</f>
        <v>2025</v>
      </c>
      <c r="V40" s="288"/>
      <c r="W40" s="279"/>
      <c r="X40" s="279"/>
      <c r="Y40" s="279"/>
      <c r="Z40" s="279"/>
      <c r="AA40" s="279"/>
      <c r="AB40" s="279"/>
      <c r="AC40" s="279"/>
      <c r="AD40" s="288"/>
    </row>
    <row r="41" spans="1:30" s="28" customFormat="1" ht="4.5" customHeight="1" x14ac:dyDescent="0.2">
      <c r="A41" s="130"/>
      <c r="B41" s="130"/>
      <c r="C41" s="76"/>
      <c r="D41" s="82"/>
      <c r="E41" s="76"/>
      <c r="F41" s="82"/>
      <c r="G41" s="76"/>
      <c r="H41" s="82"/>
      <c r="I41" s="76"/>
      <c r="J41" s="82"/>
      <c r="K41" s="76"/>
      <c r="L41" s="82"/>
      <c r="M41" s="80"/>
      <c r="N41" s="80"/>
      <c r="O41" s="282"/>
      <c r="P41" s="281"/>
      <c r="Q41" s="281"/>
      <c r="R41" s="282"/>
      <c r="S41" s="282"/>
      <c r="T41" s="282"/>
      <c r="U41" s="282"/>
      <c r="V41" s="288"/>
      <c r="W41" s="279"/>
      <c r="X41" s="279"/>
      <c r="Y41" s="279"/>
      <c r="Z41" s="279"/>
      <c r="AA41" s="279"/>
      <c r="AB41" s="279"/>
      <c r="AC41" s="279"/>
      <c r="AD41" s="288"/>
    </row>
    <row r="42" spans="1:30" s="28" customFormat="1" x14ac:dyDescent="0.2">
      <c r="A42" s="70" t="s">
        <v>8</v>
      </c>
      <c r="B42" s="70" t="s">
        <v>292</v>
      </c>
      <c r="C42" s="51">
        <f>Monatsplanung!AA42</f>
        <v>0</v>
      </c>
      <c r="D42" s="52">
        <f>IF(C42=0,0,-(C42/(C$8+C$20))*100)</f>
        <v>0</v>
      </c>
      <c r="E42" s="51">
        <f>Monatsplanung!BJ42</f>
        <v>0</v>
      </c>
      <c r="F42" s="52">
        <f>IF(E42=0,0,-(E42/(E$8+E$20))*100)</f>
        <v>0</v>
      </c>
      <c r="G42" s="51">
        <f>Monatsplanung!CS42</f>
        <v>0</v>
      </c>
      <c r="H42" s="52">
        <f>IF(G42=0,0,-(G42/(G$8+G$20))*100)</f>
        <v>0</v>
      </c>
      <c r="I42" s="51">
        <f>Monatsplanung!EB42</f>
        <v>0</v>
      </c>
      <c r="J42" s="52">
        <f>IF(I42=0,0,-(I42/(I$8+I$20))*100)</f>
        <v>0</v>
      </c>
      <c r="K42" s="51">
        <f>Monatsplanung!FK42</f>
        <v>0</v>
      </c>
      <c r="L42" s="52">
        <f>IF(K42=0,0,-(K42/(K$8+K$20))*100)</f>
        <v>0</v>
      </c>
      <c r="M42" s="127"/>
      <c r="N42" s="74"/>
      <c r="O42" s="282"/>
      <c r="P42" s="317" t="str">
        <f>A24</f>
        <v>material+consumables</v>
      </c>
      <c r="Q42" s="395">
        <f>-C24</f>
        <v>0</v>
      </c>
      <c r="R42" s="395">
        <f>-E24</f>
        <v>0</v>
      </c>
      <c r="S42" s="395">
        <f>-G24</f>
        <v>0</v>
      </c>
      <c r="T42" s="395">
        <f>-I24</f>
        <v>0</v>
      </c>
      <c r="U42" s="396">
        <f>-K24</f>
        <v>0</v>
      </c>
      <c r="V42" s="288"/>
      <c r="W42" s="279"/>
      <c r="X42" s="279"/>
      <c r="Y42" s="279"/>
      <c r="Z42" s="279"/>
      <c r="AA42" s="279"/>
      <c r="AB42" s="279"/>
      <c r="AC42" s="279"/>
      <c r="AD42" s="288"/>
    </row>
    <row r="43" spans="1:30" ht="4.5" customHeight="1" x14ac:dyDescent="0.2">
      <c r="A43" s="48"/>
      <c r="B43" s="48"/>
      <c r="C43" s="62"/>
      <c r="D43" s="61"/>
      <c r="E43" s="62"/>
      <c r="F43" s="61"/>
      <c r="G43" s="62"/>
      <c r="H43" s="61"/>
      <c r="I43" s="62"/>
      <c r="J43" s="61"/>
      <c r="K43" s="62"/>
      <c r="L43" s="61"/>
      <c r="M43" s="71"/>
      <c r="N43" s="71"/>
      <c r="O43" s="282"/>
      <c r="P43" s="295"/>
      <c r="Q43" s="281"/>
      <c r="R43" s="281"/>
      <c r="S43" s="281"/>
      <c r="T43" s="281"/>
      <c r="U43" s="299"/>
      <c r="V43" s="288"/>
      <c r="W43" s="282"/>
      <c r="X43" s="282"/>
      <c r="Y43" s="282"/>
      <c r="Z43" s="282"/>
      <c r="AA43" s="282"/>
      <c r="AB43" s="282"/>
      <c r="AC43" s="282"/>
      <c r="AD43" s="288"/>
    </row>
    <row r="44" spans="1:30" s="28" customFormat="1" collapsed="1" x14ac:dyDescent="0.2">
      <c r="A44" s="70" t="s">
        <v>7</v>
      </c>
      <c r="B44" s="70" t="s">
        <v>301</v>
      </c>
      <c r="C44" s="51">
        <f>SUM(C45:C52)</f>
        <v>0</v>
      </c>
      <c r="D44" s="52">
        <f>IF(C44=0,0,-(C44/(C$8+C$20))*100)</f>
        <v>0</v>
      </c>
      <c r="E44" s="51">
        <f>SUM(E45:E52)</f>
        <v>0</v>
      </c>
      <c r="F44" s="52">
        <f>IF(E44=0,0,-(E44/(E$8+E$20))*100)</f>
        <v>0</v>
      </c>
      <c r="G44" s="51">
        <f>SUM(G45:G52)</f>
        <v>0</v>
      </c>
      <c r="H44" s="52">
        <f>IF(G44=0,0,-(G44/(G$8+G$20))*100)</f>
        <v>0</v>
      </c>
      <c r="I44" s="51">
        <f>SUM(I45:I52)</f>
        <v>0</v>
      </c>
      <c r="J44" s="52">
        <f>IF(I44=0,0,-(I44/(I$8+I$20))*100)</f>
        <v>0</v>
      </c>
      <c r="K44" s="51">
        <f>SUM(K45:K52)</f>
        <v>0</v>
      </c>
      <c r="L44" s="52">
        <f>IF(K44=0,0,-(K44/(K$8+K$20))*100)</f>
        <v>0</v>
      </c>
      <c r="M44" s="127"/>
      <c r="N44" s="74"/>
      <c r="O44" s="282"/>
      <c r="P44" s="295" t="str">
        <f>A37</f>
        <v>purchased services</v>
      </c>
      <c r="Q44" s="293">
        <f>-C37</f>
        <v>0</v>
      </c>
      <c r="R44" s="293">
        <f>-E37</f>
        <v>0</v>
      </c>
      <c r="S44" s="293">
        <f>-G37</f>
        <v>0</v>
      </c>
      <c r="T44" s="293">
        <f>-I37</f>
        <v>0</v>
      </c>
      <c r="U44" s="382">
        <f>-K37</f>
        <v>0</v>
      </c>
      <c r="V44" s="288"/>
      <c r="W44" s="279"/>
      <c r="X44" s="279"/>
      <c r="Y44" s="279"/>
      <c r="Z44" s="279"/>
      <c r="AA44" s="279"/>
      <c r="AB44" s="279"/>
      <c r="AC44" s="279"/>
      <c r="AD44" s="288"/>
    </row>
    <row r="45" spans="1:30" hidden="1" outlineLevel="1" x14ac:dyDescent="0.2">
      <c r="A45" s="128">
        <f>Monatsplanung!$A45</f>
        <v>0</v>
      </c>
      <c r="B45" s="128">
        <f>Monatsplanung!$B45</f>
        <v>0</v>
      </c>
      <c r="C45" s="60">
        <f>Monatsplanung!AA45</f>
        <v>0</v>
      </c>
      <c r="D45" s="61">
        <f t="shared" ref="D45:F52" si="40">IF(C45=0,0,C45/C$44*100)</f>
        <v>0</v>
      </c>
      <c r="E45" s="60">
        <f>Monatsplanung!BJ45</f>
        <v>0</v>
      </c>
      <c r="F45" s="61">
        <f t="shared" si="40"/>
        <v>0</v>
      </c>
      <c r="G45" s="62">
        <f>Monatsplanung!CS45</f>
        <v>0</v>
      </c>
      <c r="H45" s="61">
        <f t="shared" ref="H45:H52" si="41">IF(G45=0,0,G45/G$44*100)</f>
        <v>0</v>
      </c>
      <c r="I45" s="62">
        <f>Monatsplanung!EB45</f>
        <v>0</v>
      </c>
      <c r="J45" s="61">
        <f t="shared" ref="J45:J52" si="42">IF(I45=0,0,I45/I$44*100)</f>
        <v>0</v>
      </c>
      <c r="K45" s="62">
        <f>Monatsplanung!FK45</f>
        <v>0</v>
      </c>
      <c r="L45" s="61">
        <f t="shared" ref="L45:L52" si="43">IF(K45=0,0,K45/K$44*100)</f>
        <v>0</v>
      </c>
      <c r="M45" s="74"/>
      <c r="N45" s="74"/>
      <c r="O45" s="282"/>
      <c r="P45" s="295"/>
      <c r="Q45" s="281"/>
      <c r="R45" s="281"/>
      <c r="S45" s="281"/>
      <c r="T45" s="281"/>
      <c r="U45" s="299"/>
      <c r="V45" s="288"/>
      <c r="W45" s="282"/>
      <c r="X45" s="282"/>
      <c r="Y45" s="282"/>
      <c r="Z45" s="282"/>
      <c r="AA45" s="282"/>
      <c r="AB45" s="282"/>
      <c r="AC45" s="282"/>
      <c r="AD45" s="288"/>
    </row>
    <row r="46" spans="1:30" hidden="1" outlineLevel="1" x14ac:dyDescent="0.2">
      <c r="A46" s="128">
        <f>Monatsplanung!$A46</f>
        <v>0</v>
      </c>
      <c r="B46" s="128">
        <f>Monatsplanung!$B46</f>
        <v>0</v>
      </c>
      <c r="C46" s="60">
        <f>Monatsplanung!AA46</f>
        <v>0</v>
      </c>
      <c r="D46" s="61">
        <f t="shared" si="40"/>
        <v>0</v>
      </c>
      <c r="E46" s="60">
        <f>Monatsplanung!BJ46</f>
        <v>0</v>
      </c>
      <c r="F46" s="61">
        <f t="shared" si="40"/>
        <v>0</v>
      </c>
      <c r="G46" s="62">
        <f>Monatsplanung!CS46</f>
        <v>0</v>
      </c>
      <c r="H46" s="61">
        <f t="shared" si="41"/>
        <v>0</v>
      </c>
      <c r="I46" s="62">
        <f>Monatsplanung!EB46</f>
        <v>0</v>
      </c>
      <c r="J46" s="61">
        <f t="shared" si="42"/>
        <v>0</v>
      </c>
      <c r="K46" s="62">
        <f>Monatsplanung!FK46</f>
        <v>0</v>
      </c>
      <c r="L46" s="61">
        <f t="shared" si="43"/>
        <v>0</v>
      </c>
      <c r="M46" s="74"/>
      <c r="N46" s="74"/>
      <c r="O46" s="282"/>
      <c r="P46" s="295"/>
      <c r="Q46" s="281"/>
      <c r="R46" s="281"/>
      <c r="S46" s="281"/>
      <c r="T46" s="281"/>
      <c r="U46" s="299"/>
      <c r="V46" s="288"/>
      <c r="W46" s="282"/>
      <c r="X46" s="282"/>
      <c r="Y46" s="282"/>
      <c r="Z46" s="282"/>
      <c r="AA46" s="282"/>
      <c r="AB46" s="282"/>
      <c r="AC46" s="282"/>
      <c r="AD46" s="288"/>
    </row>
    <row r="47" spans="1:30" hidden="1" outlineLevel="1" x14ac:dyDescent="0.2">
      <c r="A47" s="128">
        <f>Monatsplanung!$A47</f>
        <v>0</v>
      </c>
      <c r="B47" s="128">
        <f>Monatsplanung!$B47</f>
        <v>0</v>
      </c>
      <c r="C47" s="60">
        <f>Monatsplanung!AA47</f>
        <v>0</v>
      </c>
      <c r="D47" s="61">
        <f t="shared" si="40"/>
        <v>0</v>
      </c>
      <c r="E47" s="60">
        <f>Monatsplanung!BJ47</f>
        <v>0</v>
      </c>
      <c r="F47" s="61">
        <f t="shared" si="40"/>
        <v>0</v>
      </c>
      <c r="G47" s="62">
        <f>Monatsplanung!CS47</f>
        <v>0</v>
      </c>
      <c r="H47" s="61">
        <f t="shared" si="41"/>
        <v>0</v>
      </c>
      <c r="I47" s="62">
        <f>Monatsplanung!EB47</f>
        <v>0</v>
      </c>
      <c r="J47" s="61">
        <f t="shared" si="42"/>
        <v>0</v>
      </c>
      <c r="K47" s="62">
        <f>Monatsplanung!FK47</f>
        <v>0</v>
      </c>
      <c r="L47" s="61">
        <f t="shared" si="43"/>
        <v>0</v>
      </c>
      <c r="M47" s="74"/>
      <c r="N47" s="74"/>
      <c r="O47" s="282"/>
      <c r="P47" s="295"/>
      <c r="Q47" s="281"/>
      <c r="R47" s="281"/>
      <c r="S47" s="281"/>
      <c r="T47" s="281"/>
      <c r="U47" s="299"/>
      <c r="V47" s="288"/>
      <c r="W47" s="282"/>
      <c r="X47" s="282"/>
      <c r="Y47" s="282"/>
      <c r="Z47" s="282"/>
      <c r="AA47" s="282"/>
      <c r="AB47" s="282"/>
      <c r="AC47" s="282"/>
      <c r="AD47" s="288"/>
    </row>
    <row r="48" spans="1:30" hidden="1" outlineLevel="1" x14ac:dyDescent="0.2">
      <c r="A48" s="128">
        <f>Monatsplanung!$A48</f>
        <v>0</v>
      </c>
      <c r="B48" s="128">
        <f>Monatsplanung!$B48</f>
        <v>0</v>
      </c>
      <c r="C48" s="60">
        <f>Monatsplanung!AA48</f>
        <v>0</v>
      </c>
      <c r="D48" s="61">
        <f t="shared" si="40"/>
        <v>0</v>
      </c>
      <c r="E48" s="60">
        <f>Monatsplanung!BJ48</f>
        <v>0</v>
      </c>
      <c r="F48" s="61">
        <f t="shared" si="40"/>
        <v>0</v>
      </c>
      <c r="G48" s="62">
        <f>Monatsplanung!CS48</f>
        <v>0</v>
      </c>
      <c r="H48" s="61">
        <f t="shared" si="41"/>
        <v>0</v>
      </c>
      <c r="I48" s="62">
        <f>Monatsplanung!EB48</f>
        <v>0</v>
      </c>
      <c r="J48" s="61">
        <f t="shared" si="42"/>
        <v>0</v>
      </c>
      <c r="K48" s="62">
        <f>Monatsplanung!FK48</f>
        <v>0</v>
      </c>
      <c r="L48" s="61">
        <f t="shared" si="43"/>
        <v>0</v>
      </c>
      <c r="M48" s="74"/>
      <c r="N48" s="74"/>
      <c r="O48" s="282"/>
      <c r="P48" s="295"/>
      <c r="Q48" s="281"/>
      <c r="R48" s="281"/>
      <c r="S48" s="281"/>
      <c r="T48" s="281"/>
      <c r="U48" s="299"/>
      <c r="V48" s="288"/>
      <c r="W48" s="282"/>
      <c r="X48" s="282"/>
      <c r="Y48" s="282"/>
      <c r="Z48" s="282"/>
      <c r="AA48" s="282"/>
      <c r="AB48" s="282"/>
      <c r="AC48" s="282"/>
      <c r="AD48" s="288"/>
    </row>
    <row r="49" spans="1:30" hidden="1" outlineLevel="1" x14ac:dyDescent="0.2">
      <c r="A49" s="128">
        <f>Monatsplanung!$A49</f>
        <v>0</v>
      </c>
      <c r="B49" s="128">
        <f>Monatsplanung!$B49</f>
        <v>0</v>
      </c>
      <c r="C49" s="60">
        <f>Monatsplanung!AA49</f>
        <v>0</v>
      </c>
      <c r="D49" s="61">
        <f t="shared" si="40"/>
        <v>0</v>
      </c>
      <c r="E49" s="60">
        <f>Monatsplanung!BJ49</f>
        <v>0</v>
      </c>
      <c r="F49" s="61">
        <f t="shared" si="40"/>
        <v>0</v>
      </c>
      <c r="G49" s="62">
        <f>Monatsplanung!CS49</f>
        <v>0</v>
      </c>
      <c r="H49" s="61">
        <f t="shared" si="41"/>
        <v>0</v>
      </c>
      <c r="I49" s="62">
        <f>Monatsplanung!EB49</f>
        <v>0</v>
      </c>
      <c r="J49" s="61">
        <f t="shared" si="42"/>
        <v>0</v>
      </c>
      <c r="K49" s="62">
        <f>Monatsplanung!FK49</f>
        <v>0</v>
      </c>
      <c r="L49" s="61">
        <f t="shared" si="43"/>
        <v>0</v>
      </c>
      <c r="M49" s="74"/>
      <c r="N49" s="74"/>
      <c r="O49" s="282"/>
      <c r="P49" s="295"/>
      <c r="Q49" s="281"/>
      <c r="R49" s="281"/>
      <c r="S49" s="281"/>
      <c r="T49" s="281"/>
      <c r="U49" s="299"/>
      <c r="V49" s="288"/>
      <c r="W49" s="282"/>
      <c r="X49" s="282"/>
      <c r="Y49" s="282"/>
      <c r="Z49" s="282"/>
      <c r="AA49" s="282"/>
      <c r="AB49" s="282"/>
      <c r="AC49" s="282"/>
      <c r="AD49" s="288"/>
    </row>
    <row r="50" spans="1:30" hidden="1" outlineLevel="1" x14ac:dyDescent="0.2">
      <c r="A50" s="128">
        <f>Monatsplanung!$A50</f>
        <v>0</v>
      </c>
      <c r="B50" s="128">
        <f>Monatsplanung!$B50</f>
        <v>0</v>
      </c>
      <c r="C50" s="60">
        <f>Monatsplanung!AA50</f>
        <v>0</v>
      </c>
      <c r="D50" s="61">
        <f t="shared" si="40"/>
        <v>0</v>
      </c>
      <c r="E50" s="60">
        <f>Monatsplanung!BJ50</f>
        <v>0</v>
      </c>
      <c r="F50" s="61">
        <f t="shared" si="40"/>
        <v>0</v>
      </c>
      <c r="G50" s="62">
        <f>Monatsplanung!CS50</f>
        <v>0</v>
      </c>
      <c r="H50" s="61">
        <f t="shared" si="41"/>
        <v>0</v>
      </c>
      <c r="I50" s="62">
        <f>Monatsplanung!EB50</f>
        <v>0</v>
      </c>
      <c r="J50" s="61">
        <f t="shared" si="42"/>
        <v>0</v>
      </c>
      <c r="K50" s="62">
        <f>Monatsplanung!FK50</f>
        <v>0</v>
      </c>
      <c r="L50" s="61">
        <f t="shared" si="43"/>
        <v>0</v>
      </c>
      <c r="M50" s="74"/>
      <c r="N50" s="74"/>
      <c r="O50" s="282"/>
      <c r="P50" s="295"/>
      <c r="Q50" s="281"/>
      <c r="R50" s="281"/>
      <c r="S50" s="281"/>
      <c r="T50" s="281"/>
      <c r="U50" s="299"/>
      <c r="V50" s="288"/>
      <c r="W50" s="282"/>
      <c r="X50" s="282"/>
      <c r="Y50" s="282"/>
      <c r="Z50" s="282"/>
      <c r="AA50" s="282"/>
      <c r="AB50" s="282"/>
      <c r="AC50" s="282"/>
      <c r="AD50" s="288"/>
    </row>
    <row r="51" spans="1:30" hidden="1" outlineLevel="1" x14ac:dyDescent="0.2">
      <c r="A51" s="128">
        <f>Monatsplanung!$A51</f>
        <v>0</v>
      </c>
      <c r="B51" s="128">
        <f>Monatsplanung!$B51</f>
        <v>0</v>
      </c>
      <c r="C51" s="60">
        <f>Monatsplanung!AA51</f>
        <v>0</v>
      </c>
      <c r="D51" s="61">
        <f t="shared" si="40"/>
        <v>0</v>
      </c>
      <c r="E51" s="60">
        <f>Monatsplanung!BJ51</f>
        <v>0</v>
      </c>
      <c r="F51" s="61">
        <f t="shared" si="40"/>
        <v>0</v>
      </c>
      <c r="G51" s="62">
        <f>Monatsplanung!CS51</f>
        <v>0</v>
      </c>
      <c r="H51" s="61">
        <f t="shared" si="41"/>
        <v>0</v>
      </c>
      <c r="I51" s="62">
        <f>Monatsplanung!EB51</f>
        <v>0</v>
      </c>
      <c r="J51" s="61">
        <f t="shared" si="42"/>
        <v>0</v>
      </c>
      <c r="K51" s="62">
        <f>Monatsplanung!FK51</f>
        <v>0</v>
      </c>
      <c r="L51" s="61">
        <f t="shared" si="43"/>
        <v>0</v>
      </c>
      <c r="M51" s="74"/>
      <c r="N51" s="74"/>
      <c r="O51" s="282"/>
      <c r="P51" s="295"/>
      <c r="Q51" s="281"/>
      <c r="R51" s="281"/>
      <c r="S51" s="281"/>
      <c r="T51" s="281"/>
      <c r="U51" s="299"/>
      <c r="V51" s="288"/>
      <c r="W51" s="282"/>
      <c r="X51" s="282"/>
      <c r="Y51" s="282"/>
      <c r="Z51" s="282"/>
      <c r="AA51" s="282"/>
      <c r="AB51" s="282"/>
      <c r="AC51" s="282"/>
      <c r="AD51" s="288"/>
    </row>
    <row r="52" spans="1:30" hidden="1" outlineLevel="1" x14ac:dyDescent="0.2">
      <c r="A52" s="128">
        <f>Monatsplanung!$A52</f>
        <v>0</v>
      </c>
      <c r="B52" s="128">
        <f>Monatsplanung!$B52</f>
        <v>0</v>
      </c>
      <c r="C52" s="60">
        <f>Monatsplanung!AA52</f>
        <v>0</v>
      </c>
      <c r="D52" s="61">
        <f t="shared" si="40"/>
        <v>0</v>
      </c>
      <c r="E52" s="60">
        <f>Monatsplanung!BJ52</f>
        <v>0</v>
      </c>
      <c r="F52" s="61">
        <f t="shared" si="40"/>
        <v>0</v>
      </c>
      <c r="G52" s="62">
        <f>Monatsplanung!CS52</f>
        <v>0</v>
      </c>
      <c r="H52" s="61">
        <f t="shared" si="41"/>
        <v>0</v>
      </c>
      <c r="I52" s="62">
        <f>Monatsplanung!EB52</f>
        <v>0</v>
      </c>
      <c r="J52" s="61">
        <f t="shared" si="42"/>
        <v>0</v>
      </c>
      <c r="K52" s="62">
        <f>Monatsplanung!FK52</f>
        <v>0</v>
      </c>
      <c r="L52" s="61">
        <f t="shared" si="43"/>
        <v>0</v>
      </c>
      <c r="M52" s="74"/>
      <c r="N52" s="74"/>
      <c r="O52" s="282"/>
      <c r="P52" s="295"/>
      <c r="Q52" s="281"/>
      <c r="R52" s="281"/>
      <c r="S52" s="281"/>
      <c r="T52" s="281"/>
      <c r="U52" s="299"/>
      <c r="V52" s="288"/>
      <c r="W52" s="282"/>
      <c r="X52" s="282"/>
      <c r="Y52" s="282"/>
      <c r="Z52" s="282"/>
      <c r="AA52" s="282"/>
      <c r="AB52" s="282"/>
      <c r="AC52" s="282"/>
      <c r="AD52" s="288"/>
    </row>
    <row r="53" spans="1:30" ht="4.5" customHeight="1" x14ac:dyDescent="0.2">
      <c r="A53" s="128"/>
      <c r="B53" s="128"/>
      <c r="C53" s="62"/>
      <c r="D53" s="61"/>
      <c r="E53" s="62"/>
      <c r="F53" s="61"/>
      <c r="G53" s="62"/>
      <c r="H53" s="61"/>
      <c r="I53" s="62"/>
      <c r="J53" s="61"/>
      <c r="K53" s="62"/>
      <c r="L53" s="61"/>
      <c r="M53" s="74"/>
      <c r="N53" s="74"/>
      <c r="O53" s="282"/>
      <c r="P53" s="295"/>
      <c r="Q53" s="281"/>
      <c r="R53" s="281"/>
      <c r="S53" s="281"/>
      <c r="T53" s="281"/>
      <c r="U53" s="299"/>
      <c r="V53" s="288"/>
      <c r="W53" s="282"/>
      <c r="X53" s="282"/>
      <c r="Y53" s="282"/>
      <c r="Z53" s="282"/>
      <c r="AA53" s="282"/>
      <c r="AB53" s="282"/>
      <c r="AC53" s="282"/>
      <c r="AD53" s="288"/>
    </row>
    <row r="54" spans="1:30" s="28" customFormat="1" collapsed="1" x14ac:dyDescent="0.2">
      <c r="A54" s="70" t="s">
        <v>10</v>
      </c>
      <c r="B54" s="70" t="s">
        <v>302</v>
      </c>
      <c r="C54" s="51">
        <f>SUM(C55:C67)</f>
        <v>0</v>
      </c>
      <c r="D54" s="52">
        <f>IF(C54=0,0,-(C54/(C$8+C$20))*100)</f>
        <v>0</v>
      </c>
      <c r="E54" s="51">
        <f t="shared" ref="E54" si="44">SUM(E55:E67)</f>
        <v>0</v>
      </c>
      <c r="F54" s="52">
        <f t="shared" ref="F54" si="45">IF(E54=0,0,-(E54/(E$8+E$20))*100)</f>
        <v>0</v>
      </c>
      <c r="G54" s="51">
        <f t="shared" ref="G54" si="46">SUM(G55:G67)</f>
        <v>0</v>
      </c>
      <c r="H54" s="52">
        <f t="shared" ref="H54" si="47">IF(G54=0,0,-(G54/(G$8+G$20))*100)</f>
        <v>0</v>
      </c>
      <c r="I54" s="51">
        <f t="shared" ref="I54" si="48">SUM(I55:I67)</f>
        <v>0</v>
      </c>
      <c r="J54" s="52">
        <f t="shared" ref="J54" si="49">IF(I54=0,0,-(I54/(I$8+I$20))*100)</f>
        <v>0</v>
      </c>
      <c r="K54" s="51">
        <f t="shared" ref="K54" si="50">SUM(K55:K67)</f>
        <v>0</v>
      </c>
      <c r="L54" s="52">
        <f t="shared" ref="L54" si="51">IF(K54=0,0,-(K54/(K$8+K$20))*100)</f>
        <v>0</v>
      </c>
      <c r="M54" s="127"/>
      <c r="N54" s="71"/>
      <c r="O54" s="282"/>
      <c r="P54" s="295" t="s">
        <v>110</v>
      </c>
      <c r="Q54" s="293">
        <f>Q42+Q44</f>
        <v>0</v>
      </c>
      <c r="R54" s="293">
        <f>R42+R44</f>
        <v>0</v>
      </c>
      <c r="S54" s="293">
        <f>S42+S44</f>
        <v>0</v>
      </c>
      <c r="T54" s="293">
        <f>T42+T44</f>
        <v>0</v>
      </c>
      <c r="U54" s="382">
        <f>U42+U44</f>
        <v>0</v>
      </c>
      <c r="V54" s="288"/>
      <c r="W54" s="279"/>
      <c r="X54" s="279"/>
      <c r="Y54" s="279"/>
      <c r="Z54" s="279"/>
      <c r="AA54" s="279"/>
      <c r="AB54" s="279"/>
      <c r="AC54" s="279"/>
      <c r="AD54" s="288"/>
    </row>
    <row r="55" spans="1:30" hidden="1" outlineLevel="1" x14ac:dyDescent="0.2">
      <c r="A55" s="128" t="str">
        <f>Monatsplanung!$A55</f>
        <v>rental costs</v>
      </c>
      <c r="B55" s="128" t="str">
        <f>Monatsplanung!$B55</f>
        <v>Miete</v>
      </c>
      <c r="C55" s="60">
        <f>Monatsplanung!AA55</f>
        <v>0</v>
      </c>
      <c r="D55" s="61">
        <f t="shared" ref="D55:F67" si="52">IF(C55=0,0,C55/C$54*100)</f>
        <v>0</v>
      </c>
      <c r="E55" s="60">
        <f>Monatsplanung!BJ55</f>
        <v>0</v>
      </c>
      <c r="F55" s="61">
        <f t="shared" si="52"/>
        <v>0</v>
      </c>
      <c r="G55" s="62">
        <f>Monatsplanung!CS55</f>
        <v>0</v>
      </c>
      <c r="H55" s="61">
        <f t="shared" ref="H55:H67" si="53">IF(G55=0,0,G55/G$54*100)</f>
        <v>0</v>
      </c>
      <c r="I55" s="62">
        <f>Monatsplanung!EB55</f>
        <v>0</v>
      </c>
      <c r="J55" s="61">
        <f t="shared" ref="J55:J67" si="54">IF(I55=0,0,I55/I$54*100)</f>
        <v>0</v>
      </c>
      <c r="K55" s="62">
        <f>Monatsplanung!FK55</f>
        <v>0</v>
      </c>
      <c r="L55" s="61">
        <f t="shared" ref="L55:L67" si="55">IF(K55=0,0,K55/K$54*100)</f>
        <v>0</v>
      </c>
      <c r="M55" s="74"/>
      <c r="N55" s="74"/>
      <c r="O55" s="282"/>
      <c r="P55" s="295"/>
      <c r="Q55" s="281"/>
      <c r="R55" s="281"/>
      <c r="S55" s="281"/>
      <c r="T55" s="281"/>
      <c r="U55" s="299"/>
      <c r="V55" s="288"/>
      <c r="W55" s="282"/>
      <c r="X55" s="282"/>
      <c r="Y55" s="282"/>
      <c r="Z55" s="282"/>
      <c r="AA55" s="282"/>
      <c r="AB55" s="282"/>
      <c r="AC55" s="282"/>
      <c r="AD55" s="288"/>
    </row>
    <row r="56" spans="1:30" hidden="1" outlineLevel="1" x14ac:dyDescent="0.2">
      <c r="A56" s="128" t="str">
        <f>Monatsplanung!$A56</f>
        <v>additionally property costs</v>
      </c>
      <c r="B56" s="128" t="str">
        <f>Monatsplanung!$B56</f>
        <v>Raumnebenkosten</v>
      </c>
      <c r="C56" s="60">
        <f>Monatsplanung!AA56</f>
        <v>0</v>
      </c>
      <c r="D56" s="61">
        <f t="shared" si="52"/>
        <v>0</v>
      </c>
      <c r="E56" s="60">
        <f>Monatsplanung!BJ56</f>
        <v>0</v>
      </c>
      <c r="F56" s="61">
        <f t="shared" si="52"/>
        <v>0</v>
      </c>
      <c r="G56" s="62">
        <f>Monatsplanung!CS56</f>
        <v>0</v>
      </c>
      <c r="H56" s="61">
        <f t="shared" si="53"/>
        <v>0</v>
      </c>
      <c r="I56" s="62">
        <f>Monatsplanung!EB56</f>
        <v>0</v>
      </c>
      <c r="J56" s="61">
        <f t="shared" si="54"/>
        <v>0</v>
      </c>
      <c r="K56" s="62">
        <f>Monatsplanung!FK56</f>
        <v>0</v>
      </c>
      <c r="L56" s="61">
        <f t="shared" si="55"/>
        <v>0</v>
      </c>
      <c r="M56" s="74"/>
      <c r="N56" s="74"/>
      <c r="O56" s="282"/>
      <c r="P56" s="295"/>
      <c r="Q56" s="281"/>
      <c r="R56" s="281"/>
      <c r="S56" s="281"/>
      <c r="T56" s="281"/>
      <c r="U56" s="299"/>
      <c r="V56" s="288"/>
      <c r="W56" s="282"/>
      <c r="X56" s="282"/>
      <c r="Y56" s="282"/>
      <c r="Z56" s="282"/>
      <c r="AA56" s="282"/>
      <c r="AB56" s="282"/>
      <c r="AC56" s="282"/>
      <c r="AD56" s="288"/>
    </row>
    <row r="57" spans="1:30" hidden="1" outlineLevel="1" x14ac:dyDescent="0.2">
      <c r="A57" s="128" t="str">
        <f>Monatsplanung!$A57</f>
        <v>energy costs</v>
      </c>
      <c r="B57" s="128" t="str">
        <f>Monatsplanung!$B57</f>
        <v>Energiekosten</v>
      </c>
      <c r="C57" s="60">
        <f>Monatsplanung!AA57</f>
        <v>0</v>
      </c>
      <c r="D57" s="61">
        <f t="shared" ref="D57:D59" si="56">IF(C57=0,0,C57/C$54*100)</f>
        <v>0</v>
      </c>
      <c r="E57" s="60">
        <f>Monatsplanung!BJ57</f>
        <v>0</v>
      </c>
      <c r="F57" s="61">
        <f t="shared" ref="F57:F59" si="57">IF(E57=0,0,E57/E$54*100)</f>
        <v>0</v>
      </c>
      <c r="G57" s="62">
        <f>Monatsplanung!CS57</f>
        <v>0</v>
      </c>
      <c r="H57" s="61">
        <f t="shared" ref="H57:H59" si="58">IF(G57=0,0,G57/G$54*100)</f>
        <v>0</v>
      </c>
      <c r="I57" s="62">
        <f>Monatsplanung!EB57</f>
        <v>0</v>
      </c>
      <c r="J57" s="61">
        <f t="shared" ref="J57:J59" si="59">IF(I57=0,0,I57/I$54*100)</f>
        <v>0</v>
      </c>
      <c r="K57" s="62">
        <f>Monatsplanung!FK57</f>
        <v>0</v>
      </c>
      <c r="L57" s="61">
        <f t="shared" ref="L57:L59" si="60">IF(K57=0,0,K57/K$54*100)</f>
        <v>0</v>
      </c>
      <c r="M57" s="74"/>
      <c r="N57" s="74"/>
      <c r="O57" s="282"/>
      <c r="P57" s="295"/>
      <c r="Q57" s="281"/>
      <c r="R57" s="281"/>
      <c r="S57" s="281"/>
      <c r="T57" s="281"/>
      <c r="U57" s="299"/>
      <c r="V57" s="288"/>
      <c r="W57" s="282"/>
      <c r="X57" s="282"/>
      <c r="Y57" s="282"/>
      <c r="Z57" s="282"/>
      <c r="AA57" s="282"/>
      <c r="AB57" s="282"/>
      <c r="AC57" s="282"/>
      <c r="AD57" s="288"/>
    </row>
    <row r="58" spans="1:30" hidden="1" outlineLevel="1" x14ac:dyDescent="0.2">
      <c r="A58" s="128" t="str">
        <f>Monatsplanung!$A58</f>
        <v>vehicle expenses</v>
      </c>
      <c r="B58" s="128" t="str">
        <f>Monatsplanung!$B58</f>
        <v>Kfz-Kosten</v>
      </c>
      <c r="C58" s="60">
        <f>Monatsplanung!AA58</f>
        <v>0</v>
      </c>
      <c r="D58" s="61">
        <f t="shared" si="56"/>
        <v>0</v>
      </c>
      <c r="E58" s="60">
        <f>Monatsplanung!BJ58</f>
        <v>0</v>
      </c>
      <c r="F58" s="61">
        <f t="shared" si="57"/>
        <v>0</v>
      </c>
      <c r="G58" s="62">
        <f>Monatsplanung!CS58</f>
        <v>0</v>
      </c>
      <c r="H58" s="61">
        <f t="shared" si="58"/>
        <v>0</v>
      </c>
      <c r="I58" s="62">
        <f>Monatsplanung!EB58</f>
        <v>0</v>
      </c>
      <c r="J58" s="61">
        <f t="shared" si="59"/>
        <v>0</v>
      </c>
      <c r="K58" s="62">
        <f>Monatsplanung!FK58</f>
        <v>0</v>
      </c>
      <c r="L58" s="61">
        <f t="shared" si="60"/>
        <v>0</v>
      </c>
      <c r="M58" s="74"/>
      <c r="N58" s="74"/>
      <c r="O58" s="282"/>
      <c r="P58" s="295"/>
      <c r="Q58" s="281"/>
      <c r="R58" s="281"/>
      <c r="S58" s="281"/>
      <c r="T58" s="281"/>
      <c r="U58" s="299"/>
      <c r="V58" s="288"/>
      <c r="W58" s="282"/>
      <c r="X58" s="282"/>
      <c r="Y58" s="282"/>
      <c r="Z58" s="282"/>
      <c r="AA58" s="282"/>
      <c r="AB58" s="282"/>
      <c r="AC58" s="282"/>
      <c r="AD58" s="288"/>
    </row>
    <row r="59" spans="1:30" hidden="1" outlineLevel="1" x14ac:dyDescent="0.2">
      <c r="A59" s="128" t="str">
        <f>Monatsplanung!$A59</f>
        <v>insurances</v>
      </c>
      <c r="B59" s="128" t="str">
        <f>Monatsplanung!$B59</f>
        <v>Versicherungen</v>
      </c>
      <c r="C59" s="60">
        <f>Monatsplanung!AA59</f>
        <v>0</v>
      </c>
      <c r="D59" s="61">
        <f t="shared" si="56"/>
        <v>0</v>
      </c>
      <c r="E59" s="60">
        <f>Monatsplanung!BJ59</f>
        <v>0</v>
      </c>
      <c r="F59" s="61">
        <f t="shared" si="57"/>
        <v>0</v>
      </c>
      <c r="G59" s="62">
        <f>Monatsplanung!CS59</f>
        <v>0</v>
      </c>
      <c r="H59" s="61">
        <f t="shared" si="58"/>
        <v>0</v>
      </c>
      <c r="I59" s="62">
        <f>Monatsplanung!EB59</f>
        <v>0</v>
      </c>
      <c r="J59" s="61">
        <f t="shared" si="59"/>
        <v>0</v>
      </c>
      <c r="K59" s="62">
        <f>Monatsplanung!FK59</f>
        <v>0</v>
      </c>
      <c r="L59" s="61">
        <f t="shared" si="60"/>
        <v>0</v>
      </c>
      <c r="M59" s="74"/>
      <c r="N59" s="74"/>
      <c r="O59" s="282"/>
      <c r="P59" s="295"/>
      <c r="Q59" s="281"/>
      <c r="R59" s="281"/>
      <c r="S59" s="281"/>
      <c r="T59" s="281"/>
      <c r="U59" s="299"/>
      <c r="V59" s="288"/>
      <c r="W59" s="282"/>
      <c r="X59" s="282"/>
      <c r="Y59" s="282"/>
      <c r="Z59" s="282"/>
      <c r="AA59" s="282"/>
      <c r="AB59" s="282"/>
      <c r="AC59" s="282"/>
      <c r="AD59" s="288"/>
    </row>
    <row r="60" spans="1:30" hidden="1" outlineLevel="1" x14ac:dyDescent="0.2">
      <c r="A60" s="128" t="str">
        <f>Monatsplanung!$A60</f>
        <v>contrbutions + fees</v>
      </c>
      <c r="B60" s="128" t="str">
        <f>Monatsplanung!$B60</f>
        <v>Beiträge + Gebühren</v>
      </c>
      <c r="C60" s="60">
        <f>Monatsplanung!AA60</f>
        <v>0</v>
      </c>
      <c r="D60" s="61">
        <f t="shared" si="52"/>
        <v>0</v>
      </c>
      <c r="E60" s="60">
        <f>Monatsplanung!BJ60</f>
        <v>0</v>
      </c>
      <c r="F60" s="61">
        <f t="shared" si="52"/>
        <v>0</v>
      </c>
      <c r="G60" s="62">
        <f>Monatsplanung!CS60</f>
        <v>0</v>
      </c>
      <c r="H60" s="61">
        <f t="shared" si="53"/>
        <v>0</v>
      </c>
      <c r="I60" s="62">
        <f>Monatsplanung!EB60</f>
        <v>0</v>
      </c>
      <c r="J60" s="61">
        <f t="shared" si="54"/>
        <v>0</v>
      </c>
      <c r="K60" s="62">
        <f>Monatsplanung!FK60</f>
        <v>0</v>
      </c>
      <c r="L60" s="61">
        <f t="shared" si="55"/>
        <v>0</v>
      </c>
      <c r="M60" s="74"/>
      <c r="N60" s="74"/>
      <c r="O60" s="282"/>
      <c r="P60" s="295"/>
      <c r="Q60" s="281"/>
      <c r="R60" s="281"/>
      <c r="S60" s="281"/>
      <c r="T60" s="281"/>
      <c r="U60" s="299"/>
      <c r="V60" s="288"/>
      <c r="W60" s="282"/>
      <c r="X60" s="282"/>
      <c r="Y60" s="282"/>
      <c r="Z60" s="282"/>
      <c r="AA60" s="282"/>
      <c r="AB60" s="282"/>
      <c r="AC60" s="282"/>
      <c r="AD60" s="288"/>
    </row>
    <row r="61" spans="1:30" hidden="1" outlineLevel="1" x14ac:dyDescent="0.2">
      <c r="A61" s="128" t="str">
        <f>Monatsplanung!$A61</f>
        <v>travelexpenses</v>
      </c>
      <c r="B61" s="128" t="str">
        <f>Monatsplanung!$B61</f>
        <v>Reisekosten</v>
      </c>
      <c r="C61" s="60">
        <f>Monatsplanung!AA61</f>
        <v>0</v>
      </c>
      <c r="D61" s="61">
        <f t="shared" si="52"/>
        <v>0</v>
      </c>
      <c r="E61" s="60">
        <f>Monatsplanung!BJ61</f>
        <v>0</v>
      </c>
      <c r="F61" s="61">
        <f t="shared" si="52"/>
        <v>0</v>
      </c>
      <c r="G61" s="62">
        <f>Monatsplanung!CS61</f>
        <v>0</v>
      </c>
      <c r="H61" s="61">
        <f t="shared" si="53"/>
        <v>0</v>
      </c>
      <c r="I61" s="62">
        <f>Monatsplanung!EB61</f>
        <v>0</v>
      </c>
      <c r="J61" s="61">
        <f t="shared" si="54"/>
        <v>0</v>
      </c>
      <c r="K61" s="62">
        <f>Monatsplanung!FK61</f>
        <v>0</v>
      </c>
      <c r="L61" s="61">
        <f t="shared" si="55"/>
        <v>0</v>
      </c>
      <c r="M61" s="74"/>
      <c r="N61" s="74"/>
      <c r="O61" s="282"/>
      <c r="P61" s="295"/>
      <c r="Q61" s="281"/>
      <c r="R61" s="281"/>
      <c r="S61" s="281"/>
      <c r="T61" s="281"/>
      <c r="U61" s="299"/>
      <c r="V61" s="288"/>
      <c r="W61" s="282"/>
      <c r="X61" s="282"/>
      <c r="Y61" s="282"/>
      <c r="Z61" s="282"/>
      <c r="AA61" s="282"/>
      <c r="AB61" s="282"/>
      <c r="AC61" s="282"/>
      <c r="AD61" s="288"/>
    </row>
    <row r="62" spans="1:30" hidden="1" outlineLevel="1" x14ac:dyDescent="0.2">
      <c r="A62" s="128" t="str">
        <f>Monatsplanung!$A62</f>
        <v>marketingexpenses</v>
      </c>
      <c r="B62" s="128" t="str">
        <f>Monatsplanung!$B62</f>
        <v>Werbekosten</v>
      </c>
      <c r="C62" s="60">
        <f>Monatsplanung!AA62</f>
        <v>0</v>
      </c>
      <c r="D62" s="61">
        <f t="shared" si="52"/>
        <v>0</v>
      </c>
      <c r="E62" s="60">
        <f>Monatsplanung!BJ62</f>
        <v>0</v>
      </c>
      <c r="F62" s="61">
        <f t="shared" si="52"/>
        <v>0</v>
      </c>
      <c r="G62" s="62">
        <f>Monatsplanung!CS62</f>
        <v>0</v>
      </c>
      <c r="H62" s="61">
        <f t="shared" si="53"/>
        <v>0</v>
      </c>
      <c r="I62" s="62">
        <f>Monatsplanung!EB62</f>
        <v>0</v>
      </c>
      <c r="J62" s="61">
        <f t="shared" si="54"/>
        <v>0</v>
      </c>
      <c r="K62" s="62">
        <f>Monatsplanung!FK62</f>
        <v>0</v>
      </c>
      <c r="L62" s="61">
        <f t="shared" si="55"/>
        <v>0</v>
      </c>
      <c r="M62" s="74"/>
      <c r="N62" s="74"/>
      <c r="O62" s="282"/>
      <c r="P62" s="295"/>
      <c r="Q62" s="281"/>
      <c r="R62" s="281"/>
      <c r="S62" s="281"/>
      <c r="T62" s="281"/>
      <c r="U62" s="299"/>
      <c r="V62" s="288"/>
      <c r="W62" s="282"/>
      <c r="X62" s="282"/>
      <c r="Y62" s="282"/>
      <c r="Z62" s="282"/>
      <c r="AA62" s="282"/>
      <c r="AB62" s="282"/>
      <c r="AC62" s="282"/>
      <c r="AD62" s="288"/>
    </row>
    <row r="63" spans="1:30" hidden="1" outlineLevel="1" x14ac:dyDescent="0.2">
      <c r="A63" s="128" t="str">
        <f>Monatsplanung!$A63</f>
        <v>communication expenses</v>
      </c>
      <c r="B63" s="128" t="str">
        <f>Monatsplanung!$B63</f>
        <v>Telekommikationskosten</v>
      </c>
      <c r="C63" s="60">
        <f>Monatsplanung!AA63</f>
        <v>0</v>
      </c>
      <c r="D63" s="61">
        <f t="shared" si="52"/>
        <v>0</v>
      </c>
      <c r="E63" s="60">
        <f>Monatsplanung!BJ63</f>
        <v>0</v>
      </c>
      <c r="F63" s="61">
        <f t="shared" si="52"/>
        <v>0</v>
      </c>
      <c r="G63" s="62">
        <f>Monatsplanung!CS63</f>
        <v>0</v>
      </c>
      <c r="H63" s="61">
        <f t="shared" si="53"/>
        <v>0</v>
      </c>
      <c r="I63" s="62">
        <f>Monatsplanung!EB63</f>
        <v>0</v>
      </c>
      <c r="J63" s="61">
        <f t="shared" si="54"/>
        <v>0</v>
      </c>
      <c r="K63" s="62">
        <f>Monatsplanung!FK63</f>
        <v>0</v>
      </c>
      <c r="L63" s="61">
        <f t="shared" si="55"/>
        <v>0</v>
      </c>
      <c r="M63" s="74"/>
      <c r="N63" s="74"/>
      <c r="O63" s="282"/>
      <c r="P63" s="295"/>
      <c r="Q63" s="281"/>
      <c r="R63" s="281"/>
      <c r="S63" s="281"/>
      <c r="T63" s="281"/>
      <c r="U63" s="299"/>
      <c r="V63" s="288"/>
      <c r="W63" s="282"/>
      <c r="X63" s="282"/>
      <c r="Y63" s="282"/>
      <c r="Z63" s="282"/>
      <c r="AA63" s="282"/>
      <c r="AB63" s="282"/>
      <c r="AC63" s="282"/>
      <c r="AD63" s="288"/>
    </row>
    <row r="64" spans="1:30" hidden="1" outlineLevel="1" x14ac:dyDescent="0.2">
      <c r="A64" s="128" t="str">
        <f>Monatsplanung!$A64</f>
        <v>consulting fees</v>
      </c>
      <c r="B64" s="128" t="str">
        <f>Monatsplanung!$B64</f>
        <v>Beratungskosten</v>
      </c>
      <c r="C64" s="60">
        <f>Monatsplanung!AA64</f>
        <v>0</v>
      </c>
      <c r="D64" s="61">
        <f t="shared" si="52"/>
        <v>0</v>
      </c>
      <c r="E64" s="60">
        <f>Monatsplanung!BJ64</f>
        <v>0</v>
      </c>
      <c r="F64" s="61">
        <f t="shared" si="52"/>
        <v>0</v>
      </c>
      <c r="G64" s="62">
        <f>Monatsplanung!CS64</f>
        <v>0</v>
      </c>
      <c r="H64" s="61">
        <f t="shared" si="53"/>
        <v>0</v>
      </c>
      <c r="I64" s="62">
        <f>Monatsplanung!EB64</f>
        <v>0</v>
      </c>
      <c r="J64" s="61">
        <f t="shared" si="54"/>
        <v>0</v>
      </c>
      <c r="K64" s="62">
        <f>Monatsplanung!FK64</f>
        <v>0</v>
      </c>
      <c r="L64" s="61">
        <f t="shared" si="55"/>
        <v>0</v>
      </c>
      <c r="M64" s="74"/>
      <c r="N64" s="74"/>
      <c r="O64" s="282"/>
      <c r="P64" s="295"/>
      <c r="Q64" s="281"/>
      <c r="R64" s="281"/>
      <c r="S64" s="281"/>
      <c r="T64" s="281"/>
      <c r="U64" s="299"/>
      <c r="V64" s="288"/>
      <c r="W64" s="282"/>
      <c r="X64" s="282"/>
      <c r="Y64" s="282"/>
      <c r="Z64" s="282"/>
      <c r="AA64" s="282"/>
      <c r="AB64" s="282"/>
      <c r="AC64" s="282"/>
      <c r="AD64" s="288"/>
    </row>
    <row r="65" spans="1:30" hidden="1" outlineLevel="1" x14ac:dyDescent="0.2">
      <c r="A65" s="128" t="str">
        <f>Monatsplanung!$A65</f>
        <v>accounting + audit fees</v>
      </c>
      <c r="B65" s="128" t="str">
        <f>Monatsplanung!$B65</f>
        <v>Buchhaltung + Jahresabschluß</v>
      </c>
      <c r="C65" s="60">
        <f>Monatsplanung!AA65</f>
        <v>0</v>
      </c>
      <c r="D65" s="61">
        <f t="shared" si="52"/>
        <v>0</v>
      </c>
      <c r="E65" s="60">
        <f>Monatsplanung!BJ65</f>
        <v>0</v>
      </c>
      <c r="F65" s="61">
        <f t="shared" si="52"/>
        <v>0</v>
      </c>
      <c r="G65" s="62">
        <f>Monatsplanung!CS65</f>
        <v>0</v>
      </c>
      <c r="H65" s="61">
        <f t="shared" si="53"/>
        <v>0</v>
      </c>
      <c r="I65" s="62">
        <f>Monatsplanung!EB65</f>
        <v>0</v>
      </c>
      <c r="J65" s="61">
        <f t="shared" si="54"/>
        <v>0</v>
      </c>
      <c r="K65" s="62">
        <f>Monatsplanung!FK65</f>
        <v>0</v>
      </c>
      <c r="L65" s="61">
        <f t="shared" si="55"/>
        <v>0</v>
      </c>
      <c r="M65" s="74"/>
      <c r="N65" s="74"/>
      <c r="O65" s="282"/>
      <c r="P65" s="295"/>
      <c r="Q65" s="281"/>
      <c r="R65" s="281"/>
      <c r="S65" s="281"/>
      <c r="T65" s="281"/>
      <c r="U65" s="299"/>
      <c r="V65" s="288"/>
      <c r="W65" s="282"/>
      <c r="X65" s="282"/>
      <c r="Y65" s="282"/>
      <c r="Z65" s="282"/>
      <c r="AA65" s="282"/>
      <c r="AB65" s="282"/>
      <c r="AC65" s="282"/>
      <c r="AD65" s="288"/>
    </row>
    <row r="66" spans="1:30" hidden="1" outlineLevel="1" x14ac:dyDescent="0.2">
      <c r="A66" s="128" t="str">
        <f>Monatsplanung!$A66</f>
        <v>other expenses</v>
      </c>
      <c r="B66" s="128" t="str">
        <f>Monatsplanung!$B66</f>
        <v>Sonstige Kosten</v>
      </c>
      <c r="C66" s="60">
        <f>Monatsplanung!AA66</f>
        <v>0</v>
      </c>
      <c r="D66" s="61">
        <f t="shared" si="52"/>
        <v>0</v>
      </c>
      <c r="E66" s="60">
        <f>Monatsplanung!BJ66</f>
        <v>0</v>
      </c>
      <c r="F66" s="61">
        <f t="shared" si="52"/>
        <v>0</v>
      </c>
      <c r="G66" s="62">
        <f>Monatsplanung!CS66</f>
        <v>0</v>
      </c>
      <c r="H66" s="61">
        <f t="shared" si="53"/>
        <v>0</v>
      </c>
      <c r="I66" s="62">
        <f>Monatsplanung!EB66</f>
        <v>0</v>
      </c>
      <c r="J66" s="61">
        <f t="shared" si="54"/>
        <v>0</v>
      </c>
      <c r="K66" s="62">
        <f>Monatsplanung!FK66</f>
        <v>0</v>
      </c>
      <c r="L66" s="61">
        <f t="shared" si="55"/>
        <v>0</v>
      </c>
      <c r="M66" s="74"/>
      <c r="N66" s="74"/>
      <c r="O66" s="282"/>
      <c r="P66" s="295"/>
      <c r="Q66" s="281"/>
      <c r="R66" s="281"/>
      <c r="S66" s="281"/>
      <c r="T66" s="281"/>
      <c r="U66" s="299"/>
      <c r="V66" s="288"/>
      <c r="W66" s="282"/>
      <c r="X66" s="282"/>
      <c r="Y66" s="282"/>
      <c r="Z66" s="282"/>
      <c r="AA66" s="282"/>
      <c r="AB66" s="282"/>
      <c r="AC66" s="282"/>
      <c r="AD66" s="288"/>
    </row>
    <row r="67" spans="1:30" hidden="1" outlineLevel="1" x14ac:dyDescent="0.2">
      <c r="A67" s="128">
        <f>Monatsplanung!$A67</f>
        <v>0</v>
      </c>
      <c r="B67" s="128">
        <f>Monatsplanung!$B67</f>
        <v>0</v>
      </c>
      <c r="C67" s="60">
        <f>Monatsplanung!AA67</f>
        <v>0</v>
      </c>
      <c r="D67" s="61">
        <f t="shared" si="52"/>
        <v>0</v>
      </c>
      <c r="E67" s="60">
        <f>Monatsplanung!BJ67</f>
        <v>0</v>
      </c>
      <c r="F67" s="61">
        <f t="shared" si="52"/>
        <v>0</v>
      </c>
      <c r="G67" s="62">
        <f>Monatsplanung!CS67</f>
        <v>0</v>
      </c>
      <c r="H67" s="61">
        <f t="shared" si="53"/>
        <v>0</v>
      </c>
      <c r="I67" s="62">
        <f>Monatsplanung!EB67</f>
        <v>0</v>
      </c>
      <c r="J67" s="61">
        <f t="shared" si="54"/>
        <v>0</v>
      </c>
      <c r="K67" s="62">
        <f>Monatsplanung!FK67</f>
        <v>0</v>
      </c>
      <c r="L67" s="61">
        <f t="shared" si="55"/>
        <v>0</v>
      </c>
      <c r="M67" s="74"/>
      <c r="N67" s="74"/>
      <c r="O67" s="282"/>
      <c r="P67" s="295"/>
      <c r="Q67" s="281"/>
      <c r="R67" s="281"/>
      <c r="S67" s="281"/>
      <c r="T67" s="281"/>
      <c r="U67" s="299"/>
      <c r="V67" s="288"/>
      <c r="W67" s="282"/>
      <c r="X67" s="282"/>
      <c r="Y67" s="282"/>
      <c r="Z67" s="282"/>
      <c r="AA67" s="282"/>
      <c r="AB67" s="282"/>
      <c r="AC67" s="282"/>
      <c r="AD67" s="288"/>
    </row>
    <row r="68" spans="1:30" ht="4.5" customHeight="1" x14ac:dyDescent="0.2">
      <c r="A68" s="48"/>
      <c r="B68" s="48"/>
      <c r="C68" s="62"/>
      <c r="D68" s="61"/>
      <c r="E68" s="62"/>
      <c r="F68" s="61"/>
      <c r="G68" s="62"/>
      <c r="H68" s="61"/>
      <c r="I68" s="62"/>
      <c r="J68" s="61"/>
      <c r="K68" s="62"/>
      <c r="L68" s="61"/>
      <c r="M68" s="74"/>
      <c r="N68" s="74"/>
      <c r="O68" s="282"/>
      <c r="P68" s="295"/>
      <c r="Q68" s="281"/>
      <c r="R68" s="281"/>
      <c r="S68" s="281"/>
      <c r="T68" s="281"/>
      <c r="U68" s="299"/>
      <c r="V68" s="288"/>
      <c r="W68" s="282"/>
      <c r="X68" s="282"/>
      <c r="Y68" s="282"/>
      <c r="Z68" s="282"/>
      <c r="AA68" s="282"/>
      <c r="AB68" s="282"/>
      <c r="AC68" s="282"/>
      <c r="AD68" s="288"/>
    </row>
    <row r="69" spans="1:30" s="28" customFormat="1" x14ac:dyDescent="0.2">
      <c r="A69" s="129" t="s">
        <v>60</v>
      </c>
      <c r="B69" s="129" t="s">
        <v>304</v>
      </c>
      <c r="C69" s="78">
        <f>C8+C20+C24+C37+C42+C44+C54</f>
        <v>0</v>
      </c>
      <c r="D69" s="79">
        <f>IF(C69=0,0,C69/(C$8+C$20)*100)</f>
        <v>0</v>
      </c>
      <c r="E69" s="78">
        <f t="shared" ref="E69" si="61">E8+E20+E24+E37+E42+E44+E54</f>
        <v>0</v>
      </c>
      <c r="F69" s="79">
        <f>IF(E69=0,0,E69/(E$8+E$20)*100)</f>
        <v>0</v>
      </c>
      <c r="G69" s="78">
        <f t="shared" ref="G69" si="62">G8+G20+G24+G37+G42+G44+G54</f>
        <v>0</v>
      </c>
      <c r="H69" s="79">
        <f>IF(G69=0,0,G69/(G$8+G$20)*100)</f>
        <v>0</v>
      </c>
      <c r="I69" s="78">
        <f t="shared" ref="I69" si="63">I8+I20+I24+I37+I42+I44+I54</f>
        <v>0</v>
      </c>
      <c r="J69" s="79">
        <f>IF(I69=0,0,I69/(I$8+I$20)*100)</f>
        <v>0</v>
      </c>
      <c r="K69" s="78">
        <f t="shared" ref="K69" si="64">K8+K20+K24+K37+K42+K44+K54</f>
        <v>0</v>
      </c>
      <c r="L69" s="79">
        <f>IF(K69=0,0,K69/(K$8+K$20)*100)</f>
        <v>0</v>
      </c>
      <c r="M69" s="127"/>
      <c r="N69" s="80"/>
      <c r="O69" s="282"/>
      <c r="P69" s="295" t="s">
        <v>502</v>
      </c>
      <c r="Q69" s="293" t="e">
        <f>Q54/C8*100</f>
        <v>#DIV/0!</v>
      </c>
      <c r="R69" s="293" t="e">
        <f>R54/E8*100</f>
        <v>#DIV/0!</v>
      </c>
      <c r="S69" s="293" t="e">
        <f>S54/G8*100</f>
        <v>#DIV/0!</v>
      </c>
      <c r="T69" s="293" t="e">
        <f>T54/I8*100</f>
        <v>#DIV/0!</v>
      </c>
      <c r="U69" s="382" t="e">
        <f>U54/K8*100</f>
        <v>#DIV/0!</v>
      </c>
      <c r="V69" s="288"/>
      <c r="W69" s="279"/>
      <c r="X69" s="279"/>
      <c r="Y69" s="279"/>
      <c r="Z69" s="279"/>
      <c r="AA69" s="279"/>
      <c r="AB69" s="279"/>
      <c r="AC69" s="279"/>
      <c r="AD69" s="288"/>
    </row>
    <row r="70" spans="1:30" ht="4.5" customHeight="1" x14ac:dyDescent="0.2">
      <c r="A70" s="48"/>
      <c r="B70" s="48"/>
      <c r="C70" s="62"/>
      <c r="D70" s="61"/>
      <c r="E70" s="62"/>
      <c r="F70" s="61"/>
      <c r="G70" s="62"/>
      <c r="H70" s="61"/>
      <c r="I70" s="62"/>
      <c r="J70" s="61"/>
      <c r="K70" s="62"/>
      <c r="L70" s="61"/>
      <c r="M70" s="74"/>
      <c r="N70" s="74"/>
      <c r="O70" s="282"/>
      <c r="P70" s="295"/>
      <c r="Q70" s="281"/>
      <c r="R70" s="281"/>
      <c r="S70" s="281"/>
      <c r="T70" s="281"/>
      <c r="U70" s="299"/>
      <c r="V70" s="288"/>
      <c r="W70" s="282"/>
      <c r="X70" s="282"/>
      <c r="Y70" s="282"/>
      <c r="Z70" s="282"/>
      <c r="AA70" s="282"/>
      <c r="AB70" s="282"/>
      <c r="AC70" s="282"/>
      <c r="AD70" s="288"/>
    </row>
    <row r="71" spans="1:30" s="28" customFormat="1" x14ac:dyDescent="0.2">
      <c r="A71" s="129" t="s">
        <v>61</v>
      </c>
      <c r="B71" s="332" t="s">
        <v>305</v>
      </c>
      <c r="C71" s="78">
        <f>-C42</f>
        <v>0</v>
      </c>
      <c r="D71" s="79">
        <f>IF(C71=0,0,C71/(C$8+C$20)*100)</f>
        <v>0</v>
      </c>
      <c r="E71" s="78">
        <f>-E42</f>
        <v>0</v>
      </c>
      <c r="F71" s="79">
        <f>IF(E71=0,0,E71/(E$8+E$20)*100)</f>
        <v>0</v>
      </c>
      <c r="G71" s="78">
        <f>-G42</f>
        <v>0</v>
      </c>
      <c r="H71" s="79">
        <f>IF(G71=0,0,G71/(G$8+G$20)*100)</f>
        <v>0</v>
      </c>
      <c r="I71" s="78">
        <f>-I42</f>
        <v>0</v>
      </c>
      <c r="J71" s="79">
        <f>IF(I71=0,0,I71/(I$8+I$20)*100)</f>
        <v>0</v>
      </c>
      <c r="K71" s="78">
        <f>-K42</f>
        <v>0</v>
      </c>
      <c r="L71" s="79">
        <f>IF(K71=0,0,K71/(K$8+K$20)*100)</f>
        <v>0</v>
      </c>
      <c r="M71" s="127"/>
      <c r="N71" s="80"/>
      <c r="O71" s="282"/>
      <c r="P71" s="295" t="s">
        <v>499</v>
      </c>
      <c r="Q71" s="293">
        <f>D44</f>
        <v>0</v>
      </c>
      <c r="R71" s="293">
        <f>F44</f>
        <v>0</v>
      </c>
      <c r="S71" s="293">
        <f>H44</f>
        <v>0</v>
      </c>
      <c r="T71" s="293">
        <f>J44</f>
        <v>0</v>
      </c>
      <c r="U71" s="293">
        <f>L44</f>
        <v>0</v>
      </c>
      <c r="V71" s="401"/>
      <c r="W71" s="279"/>
      <c r="X71" s="279"/>
      <c r="Y71" s="279"/>
      <c r="Z71" s="279"/>
      <c r="AA71" s="279"/>
      <c r="AB71" s="279"/>
      <c r="AC71" s="279"/>
      <c r="AD71" s="288"/>
    </row>
    <row r="72" spans="1:30" ht="4.5" customHeight="1" x14ac:dyDescent="0.2">
      <c r="A72" s="48"/>
      <c r="B72" s="48"/>
      <c r="C72" s="62"/>
      <c r="D72" s="61"/>
      <c r="E72" s="62"/>
      <c r="F72" s="61"/>
      <c r="G72" s="62"/>
      <c r="H72" s="61"/>
      <c r="I72" s="62"/>
      <c r="J72" s="61"/>
      <c r="K72" s="62"/>
      <c r="L72" s="61"/>
      <c r="M72" s="74"/>
      <c r="N72" s="74"/>
      <c r="O72" s="282"/>
      <c r="P72" s="295"/>
      <c r="Q72" s="281"/>
      <c r="R72" s="281"/>
      <c r="S72" s="281"/>
      <c r="T72" s="281"/>
      <c r="U72" s="299"/>
      <c r="V72" s="288"/>
      <c r="W72" s="282"/>
      <c r="X72" s="282"/>
      <c r="Y72" s="282"/>
      <c r="Z72" s="282"/>
      <c r="AA72" s="282"/>
      <c r="AB72" s="282"/>
      <c r="AC72" s="282"/>
      <c r="AD72" s="288"/>
    </row>
    <row r="73" spans="1:30" s="28" customFormat="1" x14ac:dyDescent="0.2">
      <c r="A73" s="129" t="s">
        <v>3</v>
      </c>
      <c r="B73" s="129" t="s">
        <v>3</v>
      </c>
      <c r="C73" s="78">
        <f>C8+C20+C24+C37+C42+C44+C54+C71</f>
        <v>0</v>
      </c>
      <c r="D73" s="79">
        <f>IF(C73=0,0,C73/(C$8+C$20)*100)</f>
        <v>0</v>
      </c>
      <c r="E73" s="78">
        <f t="shared" ref="E73" si="65">E8+E20+E24+E37+E42+E44+E54+E71</f>
        <v>0</v>
      </c>
      <c r="F73" s="79">
        <f>IF(E73=0,0,E73/(E$8+E$20)*100)</f>
        <v>0</v>
      </c>
      <c r="G73" s="78">
        <f t="shared" ref="G73" si="66">G8+G20+G24+G37+G42+G44+G54+G71</f>
        <v>0</v>
      </c>
      <c r="H73" s="79">
        <f>IF(G73=0,0,G73/(G$8+G$20)*100)</f>
        <v>0</v>
      </c>
      <c r="I73" s="78">
        <f t="shared" ref="I73" si="67">I8+I20+I24+I37+I42+I44+I54+I71</f>
        <v>0</v>
      </c>
      <c r="J73" s="79">
        <f>IF(I73=0,0,I73/(I$8+I$20)*100)</f>
        <v>0</v>
      </c>
      <c r="K73" s="78">
        <f t="shared" ref="K73" si="68">K8+K20+K24+K37+K42+K44+K54+K71</f>
        <v>0</v>
      </c>
      <c r="L73" s="79">
        <f>IF(K73=0,0,K73/(K$8+K$20)*100)</f>
        <v>0</v>
      </c>
      <c r="M73" s="127"/>
      <c r="N73" s="80"/>
      <c r="O73" s="282"/>
      <c r="P73" s="295" t="s">
        <v>500</v>
      </c>
      <c r="Q73" s="293">
        <f>D54</f>
        <v>0</v>
      </c>
      <c r="R73" s="293">
        <f>F54</f>
        <v>0</v>
      </c>
      <c r="S73" s="293">
        <f>H54</f>
        <v>0</v>
      </c>
      <c r="T73" s="293">
        <f>J54</f>
        <v>0</v>
      </c>
      <c r="U73" s="382">
        <f>L54</f>
        <v>0</v>
      </c>
      <c r="V73" s="288"/>
      <c r="W73" s="279"/>
      <c r="X73" s="279"/>
      <c r="Y73" s="279"/>
      <c r="Z73" s="279"/>
      <c r="AA73" s="279"/>
      <c r="AB73" s="279"/>
      <c r="AC73" s="279"/>
      <c r="AD73" s="288"/>
    </row>
    <row r="74" spans="1:30" ht="4.5" customHeight="1" x14ac:dyDescent="0.2">
      <c r="A74" s="48"/>
      <c r="B74" s="48"/>
      <c r="C74" s="62"/>
      <c r="D74" s="61"/>
      <c r="E74" s="62"/>
      <c r="F74" s="61"/>
      <c r="G74" s="62"/>
      <c r="H74" s="61"/>
      <c r="I74" s="62"/>
      <c r="J74" s="61"/>
      <c r="K74" s="62"/>
      <c r="L74" s="61"/>
      <c r="M74" s="74"/>
      <c r="N74" s="74"/>
      <c r="O74" s="282"/>
      <c r="P74" s="295"/>
      <c r="Q74" s="281"/>
      <c r="R74" s="281"/>
      <c r="S74" s="281"/>
      <c r="T74" s="281"/>
      <c r="U74" s="299"/>
      <c r="V74" s="288"/>
      <c r="W74" s="282"/>
      <c r="X74" s="282"/>
      <c r="Y74" s="282"/>
      <c r="Z74" s="282"/>
      <c r="AA74" s="282"/>
      <c r="AB74" s="282"/>
      <c r="AC74" s="282"/>
      <c r="AD74" s="288"/>
    </row>
    <row r="75" spans="1:30" collapsed="1" x14ac:dyDescent="0.2">
      <c r="A75" s="70" t="s">
        <v>365</v>
      </c>
      <c r="B75" s="70" t="s">
        <v>306</v>
      </c>
      <c r="C75" s="51">
        <f>SUM(C76:C78)</f>
        <v>0</v>
      </c>
      <c r="D75" s="52">
        <f>IF(C75=0,0,-(C75/(C$8+C$20))*100)</f>
        <v>0</v>
      </c>
      <c r="E75" s="51">
        <f t="shared" ref="E75" si="69">SUM(E76:E78)</f>
        <v>0</v>
      </c>
      <c r="F75" s="52">
        <f t="shared" ref="F75" si="70">IF(E75=0,0,-(E75/(E$8+E$20))*100)</f>
        <v>0</v>
      </c>
      <c r="G75" s="51">
        <f t="shared" ref="G75" si="71">SUM(G76:G78)</f>
        <v>0</v>
      </c>
      <c r="H75" s="52">
        <f t="shared" ref="H75" si="72">IF(G75=0,0,-(G75/(G$8+G$20))*100)</f>
        <v>0</v>
      </c>
      <c r="I75" s="51">
        <f t="shared" ref="I75" si="73">SUM(I76:I78)</f>
        <v>0</v>
      </c>
      <c r="J75" s="52">
        <f t="shared" ref="J75" si="74">IF(I75=0,0,-(I75/(I$8+I$20))*100)</f>
        <v>0</v>
      </c>
      <c r="K75" s="51">
        <f t="shared" ref="K75" si="75">SUM(K76:K78)</f>
        <v>0</v>
      </c>
      <c r="L75" s="52">
        <f t="shared" ref="L75" si="76">IF(K75=0,0,-(K75/(K$8+K$20))*100)</f>
        <v>0</v>
      </c>
      <c r="M75" s="127"/>
      <c r="N75" s="71"/>
      <c r="O75" s="282"/>
      <c r="P75" s="302"/>
      <c r="Q75" s="303"/>
      <c r="R75" s="303"/>
      <c r="S75" s="303"/>
      <c r="T75" s="303"/>
      <c r="U75" s="399"/>
      <c r="V75" s="288"/>
      <c r="W75" s="282"/>
      <c r="X75" s="282"/>
      <c r="Y75" s="282"/>
      <c r="Z75" s="282"/>
      <c r="AA75" s="282"/>
      <c r="AB75" s="282"/>
      <c r="AC75" s="282"/>
      <c r="AD75" s="288"/>
    </row>
    <row r="76" spans="1:30" hidden="1" outlineLevel="1" x14ac:dyDescent="0.2">
      <c r="A76" s="128" t="str">
        <f>Monatsplanung!$A76</f>
        <v>start up expenses</v>
      </c>
      <c r="B76" s="128" t="str">
        <f>Monatsplanung!$B76</f>
        <v>Gründungskosten</v>
      </c>
      <c r="C76" s="60">
        <f>Monatsplanung!AA76</f>
        <v>0</v>
      </c>
      <c r="D76" s="61">
        <f>IF(C76=0,0,C76/C$75*100)</f>
        <v>0</v>
      </c>
      <c r="E76" s="60">
        <f>Monatsplanung!BJ76</f>
        <v>0</v>
      </c>
      <c r="F76" s="61">
        <f>IF(E76=0,0,E76/E$75*100)</f>
        <v>0</v>
      </c>
      <c r="G76" s="62">
        <f>Monatsplanung!CS76</f>
        <v>0</v>
      </c>
      <c r="H76" s="61">
        <f>IF(G76=0,0,G76/G$75*100)</f>
        <v>0</v>
      </c>
      <c r="I76" s="62">
        <f>Monatsplanung!EB76</f>
        <v>0</v>
      </c>
      <c r="J76" s="61">
        <f>IF(I76=0,0,I76/I$75*100)</f>
        <v>0</v>
      </c>
      <c r="K76" s="62">
        <f>Monatsplanung!FK76</f>
        <v>0</v>
      </c>
      <c r="L76" s="61">
        <f>IF(K76=0,0,K76/K$75*100)</f>
        <v>0</v>
      </c>
      <c r="M76" s="74"/>
      <c r="N76" s="74"/>
      <c r="O76" s="282"/>
      <c r="P76" s="281"/>
      <c r="Q76" s="281"/>
      <c r="R76" s="282"/>
      <c r="S76" s="282"/>
      <c r="T76" s="282"/>
      <c r="U76" s="282"/>
      <c r="V76" s="288"/>
      <c r="W76" s="282"/>
      <c r="X76" s="282"/>
      <c r="Y76" s="282"/>
      <c r="Z76" s="282"/>
      <c r="AA76" s="282"/>
      <c r="AB76" s="282"/>
      <c r="AC76" s="282"/>
      <c r="AD76" s="288"/>
    </row>
    <row r="77" spans="1:30" hidden="1" outlineLevel="1" x14ac:dyDescent="0.2">
      <c r="A77" s="128">
        <f>Monatsplanung!$A77</f>
        <v>0</v>
      </c>
      <c r="B77" s="128">
        <f>Monatsplanung!$B77</f>
        <v>0</v>
      </c>
      <c r="C77" s="60">
        <f>Monatsplanung!AA77</f>
        <v>0</v>
      </c>
      <c r="D77" s="61">
        <f>IF(C77=0,0,C77/C$75*100)</f>
        <v>0</v>
      </c>
      <c r="E77" s="60">
        <f>Monatsplanung!BJ77</f>
        <v>0</v>
      </c>
      <c r="F77" s="61">
        <f>IF(E77=0,0,E77/E$75*100)</f>
        <v>0</v>
      </c>
      <c r="G77" s="62">
        <f>Monatsplanung!CS77</f>
        <v>0</v>
      </c>
      <c r="H77" s="61">
        <f>IF(G77=0,0,G77/G$75*100)</f>
        <v>0</v>
      </c>
      <c r="I77" s="62">
        <f>Monatsplanung!EB77</f>
        <v>0</v>
      </c>
      <c r="J77" s="61">
        <f>IF(I77=0,0,I77/I$75*100)</f>
        <v>0</v>
      </c>
      <c r="K77" s="62">
        <f>Monatsplanung!FK77</f>
        <v>0</v>
      </c>
      <c r="L77" s="61">
        <f>IF(K77=0,0,K77/K$75*100)</f>
        <v>0</v>
      </c>
      <c r="M77" s="74"/>
      <c r="N77" s="74"/>
      <c r="O77" s="282"/>
      <c r="P77" s="281"/>
      <c r="Q77" s="281"/>
      <c r="R77" s="282"/>
      <c r="S77" s="282"/>
      <c r="T77" s="282"/>
      <c r="U77" s="282"/>
      <c r="V77" s="288"/>
      <c r="W77" s="282"/>
      <c r="X77" s="282"/>
      <c r="Y77" s="282"/>
      <c r="Z77" s="282"/>
      <c r="AA77" s="282"/>
      <c r="AB77" s="282"/>
      <c r="AC77" s="282"/>
      <c r="AD77" s="288"/>
    </row>
    <row r="78" spans="1:30" hidden="1" outlineLevel="1" x14ac:dyDescent="0.2">
      <c r="A78" s="128">
        <f>Monatsplanung!$A78</f>
        <v>0</v>
      </c>
      <c r="B78" s="128">
        <f>Monatsplanung!$B78</f>
        <v>0</v>
      </c>
      <c r="C78" s="60">
        <f>Monatsplanung!AA78</f>
        <v>0</v>
      </c>
      <c r="D78" s="61">
        <f>IF(C78=0,0,C78/C$75*100)</f>
        <v>0</v>
      </c>
      <c r="E78" s="60">
        <f>Monatsplanung!BJ78</f>
        <v>0</v>
      </c>
      <c r="F78" s="61">
        <f>IF(E78=0,0,E78/E$75*100)</f>
        <v>0</v>
      </c>
      <c r="G78" s="62">
        <f>Monatsplanung!CS78</f>
        <v>0</v>
      </c>
      <c r="H78" s="61">
        <f>IF(G78=0,0,G78/G$75*100)</f>
        <v>0</v>
      </c>
      <c r="I78" s="62">
        <f>Monatsplanung!EB78</f>
        <v>0</v>
      </c>
      <c r="J78" s="61">
        <f>IF(I78=0,0,I78/I$75*100)</f>
        <v>0</v>
      </c>
      <c r="K78" s="62">
        <f>Monatsplanung!FK78</f>
        <v>0</v>
      </c>
      <c r="L78" s="61">
        <f>IF(K78=0,0,K78/K$75*100)</f>
        <v>0</v>
      </c>
      <c r="M78" s="74"/>
      <c r="N78" s="74"/>
      <c r="O78" s="282"/>
      <c r="P78" s="281"/>
      <c r="Q78" s="281"/>
      <c r="R78" s="282"/>
      <c r="S78" s="282"/>
      <c r="T78" s="282"/>
      <c r="U78" s="282"/>
      <c r="V78" s="288"/>
      <c r="W78" s="282"/>
      <c r="X78" s="282"/>
      <c r="Y78" s="282"/>
      <c r="Z78" s="282"/>
      <c r="AA78" s="282"/>
      <c r="AB78" s="282"/>
      <c r="AC78" s="282"/>
      <c r="AD78" s="288"/>
    </row>
    <row r="79" spans="1:30" ht="4.5" customHeight="1" x14ac:dyDescent="0.2">
      <c r="A79" s="48"/>
      <c r="B79" s="48"/>
      <c r="C79" s="62"/>
      <c r="D79" s="61"/>
      <c r="E79" s="62"/>
      <c r="F79" s="61"/>
      <c r="G79" s="62"/>
      <c r="H79" s="61"/>
      <c r="I79" s="62"/>
      <c r="J79" s="61"/>
      <c r="K79" s="62"/>
      <c r="L79" s="61"/>
      <c r="M79" s="74"/>
      <c r="N79" s="74"/>
      <c r="O79" s="282"/>
      <c r="P79" s="281"/>
      <c r="Q79" s="281"/>
      <c r="R79" s="282"/>
      <c r="S79" s="282"/>
      <c r="T79" s="282"/>
      <c r="U79" s="282"/>
      <c r="V79" s="288"/>
      <c r="W79" s="282"/>
      <c r="X79" s="282"/>
      <c r="Y79" s="282"/>
      <c r="Z79" s="282"/>
      <c r="AA79" s="282"/>
      <c r="AB79" s="282"/>
      <c r="AC79" s="282"/>
      <c r="AD79" s="288"/>
    </row>
    <row r="80" spans="1:30" s="28" customFormat="1" x14ac:dyDescent="0.2">
      <c r="A80" s="129" t="s">
        <v>2</v>
      </c>
      <c r="B80" s="129" t="s">
        <v>2</v>
      </c>
      <c r="C80" s="78">
        <f>C8+C20+C24+C37+C42+C44+C54+C75</f>
        <v>0</v>
      </c>
      <c r="D80" s="79">
        <f>IF(C80=0,0,C80/(C$8+C$20)*100)</f>
        <v>0</v>
      </c>
      <c r="E80" s="78">
        <f t="shared" ref="E80" si="77">E8+E20+E24+E37+E42+E44+E54+E75</f>
        <v>0</v>
      </c>
      <c r="F80" s="79">
        <f>IF(E80=0,0,E80/(E$8+E$20)*100)</f>
        <v>0</v>
      </c>
      <c r="G80" s="78">
        <f t="shared" ref="G80" si="78">G8+G20+G24+G37+G42+G44+G54+G75</f>
        <v>0</v>
      </c>
      <c r="H80" s="79">
        <f>IF(G80=0,0,G80/(G$8+G$20)*100)</f>
        <v>0</v>
      </c>
      <c r="I80" s="78">
        <f t="shared" ref="I80" si="79">I8+I20+I24+I37+I42+I44+I54+I75</f>
        <v>0</v>
      </c>
      <c r="J80" s="79">
        <f>IF(I80=0,0,I80/(I$8+I$20)*100)</f>
        <v>0</v>
      </c>
      <c r="K80" s="78">
        <f t="shared" ref="K80" si="80">K8+K20+K24+K37+K42+K44+K54+K75</f>
        <v>0</v>
      </c>
      <c r="L80" s="79">
        <f>IF(K80=0,0,K80/(K$8+K$20)*100)</f>
        <v>0</v>
      </c>
      <c r="M80" s="127"/>
      <c r="N80" s="80"/>
      <c r="O80" s="282"/>
      <c r="P80" s="281"/>
      <c r="Q80" s="281"/>
      <c r="R80" s="282"/>
      <c r="S80" s="282"/>
      <c r="T80" s="282"/>
      <c r="U80" s="282"/>
      <c r="V80" s="288"/>
      <c r="W80" s="279"/>
      <c r="X80" s="279"/>
      <c r="Y80" s="279"/>
      <c r="Z80" s="279"/>
      <c r="AA80" s="279"/>
      <c r="AB80" s="279"/>
      <c r="AC80" s="279"/>
      <c r="AD80" s="288"/>
    </row>
    <row r="81" spans="1:30" ht="4.5" customHeight="1" x14ac:dyDescent="0.2">
      <c r="A81" s="48"/>
      <c r="B81" s="48"/>
      <c r="C81" s="62"/>
      <c r="D81" s="61"/>
      <c r="E81" s="62"/>
      <c r="F81" s="61"/>
      <c r="G81" s="62"/>
      <c r="H81" s="61"/>
      <c r="I81" s="62"/>
      <c r="J81" s="61"/>
      <c r="K81" s="62"/>
      <c r="L81" s="61"/>
      <c r="M81" s="74"/>
      <c r="N81" s="74"/>
      <c r="O81" s="282"/>
      <c r="P81" s="281"/>
      <c r="Q81" s="281"/>
      <c r="R81" s="282"/>
      <c r="S81" s="282"/>
      <c r="T81" s="282"/>
      <c r="U81" s="282"/>
      <c r="V81" s="288"/>
      <c r="W81" s="282"/>
      <c r="X81" s="282"/>
      <c r="Y81" s="282"/>
      <c r="Z81" s="282"/>
      <c r="AA81" s="282"/>
      <c r="AB81" s="282"/>
      <c r="AC81" s="282"/>
      <c r="AD81" s="288"/>
    </row>
    <row r="82" spans="1:30" collapsed="1" x14ac:dyDescent="0.2">
      <c r="A82" s="70" t="s">
        <v>62</v>
      </c>
      <c r="B82" s="70" t="s">
        <v>307</v>
      </c>
      <c r="C82" s="51">
        <f>SUM(C83:C85)</f>
        <v>0</v>
      </c>
      <c r="D82" s="52">
        <f>IF(C82=0,0,-(C82/(C$8+C$20))*100)</f>
        <v>0</v>
      </c>
      <c r="E82" s="51">
        <f t="shared" ref="E82" si="81">SUM(E83:E85)</f>
        <v>0</v>
      </c>
      <c r="F82" s="52">
        <f t="shared" ref="F82" si="82">IF(E82=0,0,-(E82/(E$8+E$20))*100)</f>
        <v>0</v>
      </c>
      <c r="G82" s="51">
        <f t="shared" ref="G82" si="83">SUM(G83:G85)</f>
        <v>0</v>
      </c>
      <c r="H82" s="52">
        <f t="shared" ref="H82" si="84">IF(G82=0,0,-(G82/(G$8+G$20))*100)</f>
        <v>0</v>
      </c>
      <c r="I82" s="51">
        <f t="shared" ref="I82" si="85">SUM(I83:I85)</f>
        <v>0</v>
      </c>
      <c r="J82" s="52">
        <f t="shared" ref="J82" si="86">IF(I82=0,0,-(I82/(I$8+I$20))*100)</f>
        <v>0</v>
      </c>
      <c r="K82" s="51">
        <f t="shared" ref="K82" si="87">SUM(K83:K85)</f>
        <v>0</v>
      </c>
      <c r="L82" s="52">
        <f t="shared" ref="L82" si="88">IF(K82=0,0,-(K82/(K$8+K$20))*100)</f>
        <v>0</v>
      </c>
      <c r="M82" s="127"/>
      <c r="N82" s="71"/>
      <c r="O82" s="282"/>
      <c r="P82" s="346" t="s">
        <v>504</v>
      </c>
      <c r="Q82" s="347">
        <f>C5</f>
        <v>2021</v>
      </c>
      <c r="R82" s="347">
        <f>E5</f>
        <v>2022</v>
      </c>
      <c r="S82" s="347">
        <f>G5</f>
        <v>2023</v>
      </c>
      <c r="T82" s="347">
        <f>I5</f>
        <v>2024</v>
      </c>
      <c r="U82" s="347">
        <f>K5</f>
        <v>2025</v>
      </c>
      <c r="V82" s="288"/>
      <c r="W82" s="282"/>
      <c r="X82" s="282"/>
      <c r="Y82" s="282"/>
      <c r="Z82" s="282"/>
      <c r="AA82" s="282"/>
      <c r="AB82" s="282"/>
      <c r="AC82" s="282"/>
      <c r="AD82" s="288"/>
    </row>
    <row r="83" spans="1:30" hidden="1" outlineLevel="1" x14ac:dyDescent="0.2">
      <c r="A83" s="128">
        <f>Monatsplanung!$A83</f>
        <v>0</v>
      </c>
      <c r="B83" s="128">
        <f>Monatsplanung!$B83</f>
        <v>0</v>
      </c>
      <c r="C83" s="60">
        <f>Monatsplanung!AA83</f>
        <v>0</v>
      </c>
      <c r="D83" s="61">
        <f>IF(C83=0,0,C83/C$82*100)</f>
        <v>0</v>
      </c>
      <c r="E83" s="60">
        <f>Monatsplanung!BJ83</f>
        <v>0</v>
      </c>
      <c r="F83" s="61">
        <f>IF(E83=0,0,E83/E$82*100)</f>
        <v>0</v>
      </c>
      <c r="G83" s="62">
        <f>Monatsplanung!CS83</f>
        <v>0</v>
      </c>
      <c r="H83" s="61">
        <f>IF(G83=0,0,G83/G$82*100)</f>
        <v>0</v>
      </c>
      <c r="I83" s="62">
        <f>Monatsplanung!EB83</f>
        <v>0</v>
      </c>
      <c r="J83" s="61">
        <f>IF(I83=0,0,I83/I$82*100)</f>
        <v>0</v>
      </c>
      <c r="K83" s="62">
        <f>Monatsplanung!FK83</f>
        <v>0</v>
      </c>
      <c r="L83" s="61">
        <f>IF(K83=0,0,K83/K$82*100)</f>
        <v>0</v>
      </c>
      <c r="M83" s="74"/>
      <c r="N83" s="74"/>
      <c r="O83" s="282"/>
      <c r="P83" s="317"/>
      <c r="Q83" s="301"/>
      <c r="R83" s="301"/>
      <c r="S83" s="301"/>
      <c r="T83" s="301"/>
      <c r="U83" s="400"/>
      <c r="V83" s="288"/>
      <c r="W83" s="282"/>
      <c r="X83" s="282"/>
      <c r="Y83" s="282"/>
      <c r="Z83" s="282"/>
      <c r="AA83" s="282"/>
      <c r="AB83" s="282"/>
      <c r="AC83" s="282"/>
      <c r="AD83" s="288"/>
    </row>
    <row r="84" spans="1:30" hidden="1" outlineLevel="1" x14ac:dyDescent="0.2">
      <c r="A84" s="128">
        <f>Monatsplanung!$A84</f>
        <v>0</v>
      </c>
      <c r="B84" s="128">
        <f>Monatsplanung!$B84</f>
        <v>0</v>
      </c>
      <c r="C84" s="60">
        <f>Monatsplanung!AA84</f>
        <v>0</v>
      </c>
      <c r="D84" s="61">
        <f>IF(C84=0,0,C84/C$82*100)</f>
        <v>0</v>
      </c>
      <c r="E84" s="60">
        <f>Monatsplanung!BJ84</f>
        <v>0</v>
      </c>
      <c r="F84" s="61">
        <f>IF(E84=0,0,E84/E$82*100)</f>
        <v>0</v>
      </c>
      <c r="G84" s="62">
        <f>Monatsplanung!CS84</f>
        <v>0</v>
      </c>
      <c r="H84" s="61">
        <f>IF(G84=0,0,G84/G$82*100)</f>
        <v>0</v>
      </c>
      <c r="I84" s="62">
        <f>Monatsplanung!EB84</f>
        <v>0</v>
      </c>
      <c r="J84" s="61">
        <f>IF(I84=0,0,I84/I$82*100)</f>
        <v>0</v>
      </c>
      <c r="K84" s="62">
        <f>Monatsplanung!FK84</f>
        <v>0</v>
      </c>
      <c r="L84" s="61">
        <f>IF(K84=0,0,K84/K$82*100)</f>
        <v>0</v>
      </c>
      <c r="M84" s="74"/>
      <c r="N84" s="74"/>
      <c r="O84" s="282"/>
      <c r="P84" s="295"/>
      <c r="Q84" s="281"/>
      <c r="R84" s="281"/>
      <c r="S84" s="281"/>
      <c r="T84" s="281"/>
      <c r="U84" s="299"/>
      <c r="V84" s="288"/>
      <c r="W84" s="282"/>
      <c r="X84" s="282"/>
      <c r="Y84" s="282"/>
      <c r="Z84" s="282"/>
      <c r="AA84" s="282"/>
      <c r="AB84" s="282"/>
      <c r="AC84" s="282"/>
      <c r="AD84" s="288"/>
    </row>
    <row r="85" spans="1:30" hidden="1" outlineLevel="1" x14ac:dyDescent="0.2">
      <c r="A85" s="128">
        <f>Monatsplanung!$A85</f>
        <v>0</v>
      </c>
      <c r="B85" s="128">
        <f>Monatsplanung!$B85</f>
        <v>0</v>
      </c>
      <c r="C85" s="60">
        <f>Monatsplanung!AA85</f>
        <v>0</v>
      </c>
      <c r="D85" s="61">
        <f>IF(C85=0,0,C85/C$82*100)</f>
        <v>0</v>
      </c>
      <c r="E85" s="60">
        <f>Monatsplanung!BJ85</f>
        <v>0</v>
      </c>
      <c r="F85" s="61">
        <f>IF(E85=0,0,E85/E$82*100)</f>
        <v>0</v>
      </c>
      <c r="G85" s="62">
        <f>Monatsplanung!CS85</f>
        <v>0</v>
      </c>
      <c r="H85" s="61">
        <f>IF(G85=0,0,G85/G$82*100)</f>
        <v>0</v>
      </c>
      <c r="I85" s="62">
        <f>Monatsplanung!EB85</f>
        <v>0</v>
      </c>
      <c r="J85" s="61">
        <f>IF(I85=0,0,I85/I$82*100)</f>
        <v>0</v>
      </c>
      <c r="K85" s="62">
        <f>Monatsplanung!FK85</f>
        <v>0</v>
      </c>
      <c r="L85" s="61">
        <f>IF(K85=0,0,K85/K$82*100)</f>
        <v>0</v>
      </c>
      <c r="M85" s="74"/>
      <c r="N85" s="74"/>
      <c r="O85" s="282"/>
      <c r="P85" s="295"/>
      <c r="Q85" s="281"/>
      <c r="R85" s="281"/>
      <c r="S85" s="281"/>
      <c r="T85" s="281"/>
      <c r="U85" s="299"/>
      <c r="V85" s="288"/>
      <c r="W85" s="282"/>
      <c r="X85" s="282"/>
      <c r="Y85" s="282"/>
      <c r="Z85" s="282"/>
      <c r="AA85" s="282"/>
      <c r="AB85" s="282"/>
      <c r="AC85" s="282"/>
      <c r="AD85" s="288"/>
    </row>
    <row r="86" spans="1:30" ht="4.5" customHeight="1" x14ac:dyDescent="0.2">
      <c r="A86" s="48"/>
      <c r="B86" s="48"/>
      <c r="C86" s="62"/>
      <c r="D86" s="61"/>
      <c r="E86" s="62"/>
      <c r="F86" s="61"/>
      <c r="G86" s="62"/>
      <c r="H86" s="61"/>
      <c r="I86" s="62"/>
      <c r="J86" s="61"/>
      <c r="K86" s="62"/>
      <c r="L86" s="61"/>
      <c r="M86" s="74"/>
      <c r="N86" s="74"/>
      <c r="O86" s="282"/>
      <c r="P86" s="295"/>
      <c r="Q86" s="281"/>
      <c r="R86" s="281"/>
      <c r="S86" s="281"/>
      <c r="T86" s="281"/>
      <c r="U86" s="299"/>
      <c r="V86" s="288"/>
      <c r="W86" s="282"/>
      <c r="X86" s="282"/>
      <c r="Y86" s="282"/>
      <c r="Z86" s="282"/>
      <c r="AA86" s="282"/>
      <c r="AB86" s="282"/>
      <c r="AC86" s="282"/>
      <c r="AD86" s="288"/>
    </row>
    <row r="87" spans="1:30" collapsed="1" x14ac:dyDescent="0.2">
      <c r="A87" s="70" t="s">
        <v>63</v>
      </c>
      <c r="B87" s="70" t="s">
        <v>308</v>
      </c>
      <c r="C87" s="51">
        <f>SUM(C88:C90)</f>
        <v>0</v>
      </c>
      <c r="D87" s="52">
        <f>IF(C87=0,0,-(C87/(C$8+C$20))*100)</f>
        <v>0</v>
      </c>
      <c r="E87" s="51">
        <f>SUM(E88:E90)</f>
        <v>0</v>
      </c>
      <c r="F87" s="52">
        <f>IF(E87=0,0,-(E87/(E$8+E$20))*100)</f>
        <v>0</v>
      </c>
      <c r="G87" s="51">
        <f>SUM(G88:G90)</f>
        <v>0</v>
      </c>
      <c r="H87" s="52">
        <f>IF(G87=0,0,-(G87/(G$8+G$20))*100)</f>
        <v>0</v>
      </c>
      <c r="I87" s="51">
        <f>SUM(I88:I90)</f>
        <v>0</v>
      </c>
      <c r="J87" s="52">
        <f>IF(I87=0,0,-(I87/(I$8+I$20))*100)</f>
        <v>0</v>
      </c>
      <c r="K87" s="51">
        <f>SUM(K88:K90)</f>
        <v>0</v>
      </c>
      <c r="L87" s="52">
        <f>IF(K87=0,0,-(K87/(K$8+K$20))*100)</f>
        <v>0</v>
      </c>
      <c r="M87" s="127"/>
      <c r="N87" s="71"/>
      <c r="O87" s="282"/>
      <c r="P87" s="295" t="str">
        <f>A22</f>
        <v>TOTAL INCOME</v>
      </c>
      <c r="Q87" s="293">
        <f>C22</f>
        <v>0</v>
      </c>
      <c r="R87" s="293">
        <f>E92</f>
        <v>0</v>
      </c>
      <c r="S87" s="293">
        <f>G92</f>
        <v>0</v>
      </c>
      <c r="T87" s="293">
        <f>I92</f>
        <v>0</v>
      </c>
      <c r="U87" s="382">
        <f>K92</f>
        <v>0</v>
      </c>
      <c r="V87" s="288"/>
      <c r="W87" s="282"/>
      <c r="X87" s="282"/>
      <c r="Y87" s="282"/>
      <c r="Z87" s="282"/>
      <c r="AA87" s="282"/>
      <c r="AB87" s="282"/>
      <c r="AC87" s="282"/>
      <c r="AD87" s="288"/>
    </row>
    <row r="88" spans="1:30" hidden="1" outlineLevel="1" x14ac:dyDescent="0.2">
      <c r="A88" s="128">
        <f>Monatsplanung!$A88</f>
        <v>0</v>
      </c>
      <c r="B88" s="128">
        <f>Monatsplanung!$B88</f>
        <v>0</v>
      </c>
      <c r="C88" s="60">
        <f>Monatsplanung!AA88</f>
        <v>0</v>
      </c>
      <c r="D88" s="61">
        <f>IF(C88=0,0,C88/C$87*100)</f>
        <v>0</v>
      </c>
      <c r="E88" s="60">
        <f>Monatsplanung!BJ88</f>
        <v>0</v>
      </c>
      <c r="F88" s="61">
        <f>IF(E88=0,0,E88/E$87*100)</f>
        <v>0</v>
      </c>
      <c r="G88" s="62">
        <f>Monatsplanung!CS88</f>
        <v>0</v>
      </c>
      <c r="H88" s="61">
        <f>IF(G88=0,0,G88/G$87*100)</f>
        <v>0</v>
      </c>
      <c r="I88" s="62">
        <f>Monatsplanung!EB88</f>
        <v>0</v>
      </c>
      <c r="J88" s="61">
        <f>IF(I88=0,0,I88/I$87*100)</f>
        <v>0</v>
      </c>
      <c r="K88" s="62">
        <f>Monatsplanung!FK88</f>
        <v>0</v>
      </c>
      <c r="L88" s="61">
        <f>IF(K88=0,0,K88/K$87*100)</f>
        <v>0</v>
      </c>
      <c r="M88" s="71"/>
      <c r="N88" s="71"/>
      <c r="O88" s="282"/>
      <c r="P88" s="295"/>
      <c r="Q88" s="281"/>
      <c r="R88" s="281"/>
      <c r="S88" s="281"/>
      <c r="T88" s="281"/>
      <c r="U88" s="299"/>
      <c r="V88" s="288"/>
      <c r="W88" s="282"/>
      <c r="X88" s="282"/>
      <c r="Y88" s="282"/>
      <c r="Z88" s="282"/>
      <c r="AA88" s="282"/>
      <c r="AB88" s="282"/>
      <c r="AC88" s="282"/>
      <c r="AD88" s="288"/>
    </row>
    <row r="89" spans="1:30" hidden="1" outlineLevel="1" x14ac:dyDescent="0.2">
      <c r="A89" s="128">
        <f>Monatsplanung!$A89</f>
        <v>0</v>
      </c>
      <c r="B89" s="128">
        <f>Monatsplanung!$B89</f>
        <v>0</v>
      </c>
      <c r="C89" s="60">
        <f>Monatsplanung!AA89</f>
        <v>0</v>
      </c>
      <c r="D89" s="61">
        <f>IF(C89=0,0,C89/C$87*100)</f>
        <v>0</v>
      </c>
      <c r="E89" s="60">
        <f>Monatsplanung!BJ89</f>
        <v>0</v>
      </c>
      <c r="F89" s="61">
        <f>IF(E89=0,0,E89/E$87*100)</f>
        <v>0</v>
      </c>
      <c r="G89" s="62">
        <f>Monatsplanung!CS89</f>
        <v>0</v>
      </c>
      <c r="H89" s="61">
        <f>IF(G89=0,0,G89/G$87*100)</f>
        <v>0</v>
      </c>
      <c r="I89" s="62">
        <f>Monatsplanung!EB89</f>
        <v>0</v>
      </c>
      <c r="J89" s="61">
        <f>IF(I89=0,0,I89/I$87*100)</f>
        <v>0</v>
      </c>
      <c r="K89" s="62">
        <f>Monatsplanung!FK89</f>
        <v>0</v>
      </c>
      <c r="L89" s="61">
        <f>IF(K89=0,0,K89/K$87*100)</f>
        <v>0</v>
      </c>
      <c r="M89" s="71"/>
      <c r="N89" s="71"/>
      <c r="O89" s="282"/>
      <c r="P89" s="295"/>
      <c r="Q89" s="281"/>
      <c r="R89" s="281"/>
      <c r="S89" s="281"/>
      <c r="T89" s="281"/>
      <c r="U89" s="299"/>
      <c r="V89" s="288"/>
      <c r="W89" s="282"/>
      <c r="X89" s="282"/>
      <c r="Y89" s="282"/>
      <c r="Z89" s="282"/>
      <c r="AA89" s="282"/>
      <c r="AB89" s="282"/>
      <c r="AC89" s="282"/>
      <c r="AD89" s="288"/>
    </row>
    <row r="90" spans="1:30" hidden="1" outlineLevel="1" x14ac:dyDescent="0.2">
      <c r="A90" s="128" t="str">
        <f>Monatsplanung!$A90</f>
        <v>income tax</v>
      </c>
      <c r="B90" s="128" t="str">
        <f>Monatsplanung!$B90</f>
        <v>Ertragssteuern</v>
      </c>
      <c r="C90" s="60">
        <f>Monatsplanung!AA90</f>
        <v>0</v>
      </c>
      <c r="D90" s="61">
        <f>IF(C90=0,0,C90/C$87*100)</f>
        <v>0</v>
      </c>
      <c r="E90" s="60">
        <f>Monatsplanung!BJ90</f>
        <v>0</v>
      </c>
      <c r="F90" s="61">
        <f>IF(E90=0,0,E90/E$87*100)</f>
        <v>0</v>
      </c>
      <c r="G90" s="62">
        <f>Monatsplanung!CS90</f>
        <v>0</v>
      </c>
      <c r="H90" s="61">
        <f>IF(G90=0,0,G90/G$87*100)</f>
        <v>0</v>
      </c>
      <c r="I90" s="62">
        <f>Monatsplanung!EB90</f>
        <v>0</v>
      </c>
      <c r="J90" s="61">
        <f>IF(I90=0,0,I90/I$87*100)</f>
        <v>0</v>
      </c>
      <c r="K90" s="62">
        <f>Monatsplanung!FK90</f>
        <v>0</v>
      </c>
      <c r="L90" s="61">
        <f>IF(K90=0,0,K90/K$87*100)</f>
        <v>0</v>
      </c>
      <c r="M90" s="71"/>
      <c r="N90" s="71"/>
      <c r="O90" s="282"/>
      <c r="P90" s="295"/>
      <c r="Q90" s="281"/>
      <c r="R90" s="281"/>
      <c r="S90" s="281"/>
      <c r="T90" s="281"/>
      <c r="U90" s="299"/>
      <c r="V90" s="288"/>
      <c r="W90" s="282"/>
      <c r="X90" s="282"/>
      <c r="Y90" s="282"/>
      <c r="Z90" s="282"/>
      <c r="AA90" s="282"/>
      <c r="AB90" s="282"/>
      <c r="AC90" s="282"/>
      <c r="AD90" s="288"/>
    </row>
    <row r="91" spans="1:30" ht="4.5" customHeight="1" x14ac:dyDescent="0.2">
      <c r="A91" s="48"/>
      <c r="B91" s="48"/>
      <c r="C91" s="86"/>
      <c r="D91" s="87"/>
      <c r="E91" s="86"/>
      <c r="F91" s="87"/>
      <c r="G91" s="86"/>
      <c r="H91" s="87"/>
      <c r="I91" s="86"/>
      <c r="J91" s="87"/>
      <c r="K91" s="86"/>
      <c r="L91" s="87"/>
      <c r="M91" s="71"/>
      <c r="N91" s="71"/>
      <c r="O91" s="282"/>
      <c r="P91" s="295"/>
      <c r="Q91" s="281"/>
      <c r="R91" s="281"/>
      <c r="S91" s="281"/>
      <c r="T91" s="281"/>
      <c r="U91" s="299"/>
      <c r="V91" s="288"/>
      <c r="W91" s="282"/>
      <c r="X91" s="282"/>
      <c r="Y91" s="282"/>
      <c r="Z91" s="282"/>
      <c r="AA91" s="282"/>
      <c r="AB91" s="282"/>
      <c r="AC91" s="282"/>
      <c r="AD91" s="288"/>
    </row>
    <row r="92" spans="1:30" s="28" customFormat="1" x14ac:dyDescent="0.2">
      <c r="A92" s="129" t="s">
        <v>38</v>
      </c>
      <c r="B92" s="129" t="s">
        <v>38</v>
      </c>
      <c r="C92" s="78">
        <f>C8+C20+C24+C37+C42+C44+C54+C75+C82+C87</f>
        <v>0</v>
      </c>
      <c r="D92" s="79">
        <f>IF(C92=0,0,(C92/(C$8+C$20))*100)</f>
        <v>0</v>
      </c>
      <c r="E92" s="78">
        <f t="shared" ref="E92" si="89">E8+E20+E24+E37+E42+E44+E54+E75+E82+E87</f>
        <v>0</v>
      </c>
      <c r="F92" s="79">
        <f t="shared" ref="F92" si="90">IF(E92=0,0,(E92/(E$8+E$20))*100)</f>
        <v>0</v>
      </c>
      <c r="G92" s="78">
        <f t="shared" ref="G92" si="91">G8+G20+G24+G37+G42+G44+G54+G75+G82+G87</f>
        <v>0</v>
      </c>
      <c r="H92" s="79">
        <f t="shared" ref="H92" si="92">IF(G92=0,0,(G92/(G$8+G$20))*100)</f>
        <v>0</v>
      </c>
      <c r="I92" s="78">
        <f t="shared" ref="I92" si="93">I8+I20+I24+I37+I42+I44+I54+I75+I82+I87</f>
        <v>0</v>
      </c>
      <c r="J92" s="79">
        <f t="shared" ref="J92" si="94">IF(I92=0,0,(I92/(I$8+I$20))*100)</f>
        <v>0</v>
      </c>
      <c r="K92" s="78">
        <f t="shared" ref="K92" si="95">K8+K20+K24+K37+K42+K44+K54+K75+K82+K87</f>
        <v>0</v>
      </c>
      <c r="L92" s="79">
        <f t="shared" ref="L92" si="96">IF(K92=0,0,(K92/(K$8+K$20))*100)</f>
        <v>0</v>
      </c>
      <c r="M92" s="264"/>
      <c r="N92" s="88"/>
      <c r="O92" s="282"/>
      <c r="P92" s="295" t="s">
        <v>503</v>
      </c>
      <c r="Q92" s="293">
        <f>D92</f>
        <v>0</v>
      </c>
      <c r="R92" s="293">
        <f>F92</f>
        <v>0</v>
      </c>
      <c r="S92" s="293">
        <f>H92</f>
        <v>0</v>
      </c>
      <c r="T92" s="293">
        <f>J92</f>
        <v>0</v>
      </c>
      <c r="U92" s="382">
        <f>L92</f>
        <v>0</v>
      </c>
      <c r="V92" s="288"/>
      <c r="W92" s="279"/>
      <c r="X92" s="279"/>
      <c r="Y92" s="279"/>
      <c r="Z92" s="279"/>
      <c r="AA92" s="279"/>
      <c r="AB92" s="279"/>
      <c r="AC92" s="279"/>
      <c r="AD92" s="288"/>
    </row>
    <row r="93" spans="1:30" x14ac:dyDescent="0.2">
      <c r="A93" s="285"/>
      <c r="B93" s="285"/>
      <c r="C93" s="286"/>
      <c r="D93" s="285"/>
      <c r="E93" s="286"/>
      <c r="F93" s="285"/>
      <c r="G93" s="286"/>
      <c r="H93" s="285"/>
      <c r="I93" s="286"/>
      <c r="J93" s="285"/>
      <c r="K93" s="286"/>
      <c r="L93" s="285"/>
      <c r="M93" s="281"/>
      <c r="N93" s="281"/>
      <c r="O93" s="282"/>
      <c r="P93" s="295"/>
      <c r="Q93" s="281"/>
      <c r="R93" s="281"/>
      <c r="S93" s="281"/>
      <c r="T93" s="281"/>
      <c r="U93" s="299"/>
      <c r="V93" s="288"/>
      <c r="W93" s="282"/>
      <c r="X93" s="282"/>
      <c r="Y93" s="282"/>
      <c r="Z93" s="282"/>
      <c r="AA93" s="282"/>
      <c r="AB93" s="282"/>
      <c r="AC93" s="282"/>
      <c r="AD93" s="288"/>
    </row>
    <row r="94" spans="1:30" x14ac:dyDescent="0.2">
      <c r="A94" s="90" t="s">
        <v>9</v>
      </c>
      <c r="B94" s="90" t="s">
        <v>309</v>
      </c>
      <c r="C94" s="91">
        <f>C8+C20+C24+C37+C42+C44+C54+C75+C82</f>
        <v>0</v>
      </c>
      <c r="D94" s="92">
        <f>IF(C94=0,0,-C87/C94*100)</f>
        <v>0</v>
      </c>
      <c r="E94" s="91">
        <f t="shared" ref="E94" si="97">E8+E20+E24+E37+E42+E44+E54+E75+E82</f>
        <v>0</v>
      </c>
      <c r="F94" s="92">
        <f t="shared" ref="F94" si="98">IF(E94=0,0,-E87/E94*100)</f>
        <v>0</v>
      </c>
      <c r="G94" s="91">
        <f t="shared" ref="G94" si="99">G8+G20+G24+G37+G42+G44+G54+G75+G82</f>
        <v>0</v>
      </c>
      <c r="H94" s="92">
        <f t="shared" ref="H94" si="100">IF(G94=0,0,-G87/G94*100)</f>
        <v>0</v>
      </c>
      <c r="I94" s="91">
        <f t="shared" ref="I94" si="101">I8+I20+I24+I37+I42+I44+I54+I75+I82</f>
        <v>0</v>
      </c>
      <c r="J94" s="92">
        <f t="shared" ref="J94" si="102">IF(I94=0,0,-I87/I94*100)</f>
        <v>0</v>
      </c>
      <c r="K94" s="91">
        <f t="shared" ref="K94" si="103">K8+K20+K24+K37+K42+K44+K54+K75+K82</f>
        <v>0</v>
      </c>
      <c r="L94" s="92">
        <f t="shared" ref="L94" si="104">IF(K94=0,0,-K87/K94*100)</f>
        <v>0</v>
      </c>
      <c r="M94" s="281"/>
      <c r="N94" s="281"/>
      <c r="O94" s="282"/>
      <c r="P94" s="302"/>
      <c r="Q94" s="303"/>
      <c r="R94" s="303"/>
      <c r="S94" s="303"/>
      <c r="T94" s="303"/>
      <c r="U94" s="399"/>
      <c r="V94" s="281"/>
      <c r="W94" s="282"/>
      <c r="X94" s="282"/>
      <c r="Y94" s="282"/>
      <c r="Z94" s="282"/>
      <c r="AA94" s="282"/>
      <c r="AB94" s="282"/>
      <c r="AC94" s="282"/>
      <c r="AD94" s="281"/>
    </row>
    <row r="95" spans="1:30" x14ac:dyDescent="0.2">
      <c r="A95" s="282"/>
      <c r="B95" s="282"/>
      <c r="C95" s="282"/>
      <c r="D95" s="282"/>
      <c r="E95" s="282"/>
      <c r="F95" s="282"/>
      <c r="G95" s="282"/>
      <c r="H95" s="282"/>
      <c r="I95" s="282"/>
      <c r="J95" s="282"/>
      <c r="K95" s="282"/>
      <c r="L95" s="282"/>
      <c r="M95" s="281"/>
      <c r="N95" s="281"/>
      <c r="O95" s="282"/>
      <c r="P95" s="281"/>
      <c r="Q95" s="281"/>
      <c r="R95" s="282"/>
      <c r="S95" s="282"/>
      <c r="T95" s="282"/>
      <c r="U95" s="282"/>
      <c r="V95" s="281"/>
      <c r="W95" s="282"/>
      <c r="X95" s="282"/>
      <c r="Y95" s="282"/>
      <c r="Z95" s="282"/>
      <c r="AA95" s="282"/>
      <c r="AB95" s="282"/>
      <c r="AC95" s="282"/>
      <c r="AD95" s="281"/>
    </row>
    <row r="96" spans="1:30" x14ac:dyDescent="0.2">
      <c r="A96" s="282"/>
      <c r="B96" s="282"/>
      <c r="C96" s="209"/>
      <c r="D96" s="210"/>
      <c r="E96" s="212" t="str">
        <f>E4</f>
        <v>PLAN</v>
      </c>
      <c r="F96" s="210"/>
      <c r="G96" s="210"/>
      <c r="H96" s="210"/>
      <c r="I96" s="210"/>
      <c r="J96" s="210"/>
      <c r="K96" s="210"/>
      <c r="L96" s="210"/>
      <c r="M96" s="302"/>
      <c r="N96" s="281"/>
      <c r="O96" s="282"/>
      <c r="P96" s="281"/>
      <c r="Q96" s="281"/>
      <c r="R96" s="282"/>
      <c r="S96" s="282"/>
      <c r="T96" s="282"/>
      <c r="U96" s="282"/>
      <c r="V96" s="282"/>
      <c r="W96" s="282"/>
      <c r="X96" s="282"/>
      <c r="Y96" s="282"/>
      <c r="Z96" s="282"/>
      <c r="AA96" s="282"/>
      <c r="AB96" s="282"/>
      <c r="AC96" s="282"/>
      <c r="AD96" s="282"/>
    </row>
    <row r="97" spans="1:30" x14ac:dyDescent="0.2">
      <c r="A97" s="329" t="s">
        <v>362</v>
      </c>
      <c r="B97" s="329" t="s">
        <v>362</v>
      </c>
      <c r="C97" s="32">
        <f>C5</f>
        <v>2021</v>
      </c>
      <c r="D97" s="33"/>
      <c r="E97" s="32">
        <f>E5</f>
        <v>2022</v>
      </c>
      <c r="F97" s="33"/>
      <c r="G97" s="32">
        <f>G5</f>
        <v>2023</v>
      </c>
      <c r="H97" s="33"/>
      <c r="I97" s="32">
        <f>I5</f>
        <v>2024</v>
      </c>
      <c r="J97" s="33"/>
      <c r="K97" s="32">
        <f>K5</f>
        <v>2025</v>
      </c>
      <c r="L97" s="34"/>
      <c r="M97" s="376" t="s">
        <v>370</v>
      </c>
      <c r="N97" s="207" t="s">
        <v>4</v>
      </c>
      <c r="O97" s="282"/>
      <c r="P97" s="392" t="s">
        <v>33</v>
      </c>
      <c r="Q97" s="393">
        <f>C97</f>
        <v>2021</v>
      </c>
      <c r="R97" s="393">
        <f>E97</f>
        <v>2022</v>
      </c>
      <c r="S97" s="393">
        <f>G97</f>
        <v>2023</v>
      </c>
      <c r="T97" s="393">
        <f>I97</f>
        <v>2024</v>
      </c>
      <c r="U97" s="393">
        <f>K97</f>
        <v>2025</v>
      </c>
      <c r="V97" s="282"/>
      <c r="W97" s="282"/>
      <c r="X97" s="282"/>
      <c r="Y97" s="282"/>
      <c r="Z97" s="282"/>
      <c r="AA97" s="282"/>
      <c r="AB97" s="282"/>
      <c r="AC97" s="282"/>
      <c r="AD97" s="282"/>
    </row>
    <row r="98" spans="1:30" s="41" customFormat="1" x14ac:dyDescent="0.2">
      <c r="A98" s="116" t="s">
        <v>17</v>
      </c>
      <c r="B98" s="116" t="s">
        <v>310</v>
      </c>
      <c r="C98" s="36" t="str">
        <f>C6</f>
        <v>PLAN</v>
      </c>
      <c r="D98" s="37"/>
      <c r="E98" s="36" t="str">
        <f>E6</f>
        <v>PLAN</v>
      </c>
      <c r="F98" s="37"/>
      <c r="G98" s="36" t="str">
        <f>G6</f>
        <v>PLAN</v>
      </c>
      <c r="H98" s="37"/>
      <c r="I98" s="36" t="str">
        <f>I6</f>
        <v>PLAN</v>
      </c>
      <c r="J98" s="37"/>
      <c r="K98" s="36" t="str">
        <f>K6</f>
        <v>PLAN</v>
      </c>
      <c r="L98" s="38"/>
      <c r="M98" s="40"/>
      <c r="N98" s="40"/>
      <c r="O98" s="282"/>
      <c r="P98" s="377" t="str">
        <f>A100</f>
        <v>intangible assets</v>
      </c>
      <c r="Q98" s="378">
        <f>C100</f>
        <v>0</v>
      </c>
      <c r="R98" s="378">
        <f>E100</f>
        <v>0</v>
      </c>
      <c r="S98" s="378">
        <f>G100</f>
        <v>0</v>
      </c>
      <c r="T98" s="378">
        <f>I100</f>
        <v>0</v>
      </c>
      <c r="U98" s="343">
        <f>K100</f>
        <v>0</v>
      </c>
      <c r="V98" s="288"/>
      <c r="W98" s="282"/>
      <c r="X98" s="282"/>
      <c r="Y98" s="282"/>
      <c r="Z98" s="282"/>
      <c r="AA98" s="282"/>
      <c r="AB98" s="282"/>
      <c r="AC98" s="282"/>
      <c r="AD98" s="288"/>
    </row>
    <row r="99" spans="1:30" s="47" customFormat="1" x14ac:dyDescent="0.2">
      <c r="A99" s="117" t="str">
        <f>A7</f>
        <v>T€</v>
      </c>
      <c r="B99" s="117" t="str">
        <f>A7</f>
        <v>T€</v>
      </c>
      <c r="C99" s="43" t="str">
        <f>$A$7</f>
        <v>T€</v>
      </c>
      <c r="D99" s="44" t="s">
        <v>0</v>
      </c>
      <c r="E99" s="43" t="str">
        <f>$A$7</f>
        <v>T€</v>
      </c>
      <c r="F99" s="44" t="s">
        <v>0</v>
      </c>
      <c r="G99" s="43" t="str">
        <f>$A$7</f>
        <v>T€</v>
      </c>
      <c r="H99" s="44" t="s">
        <v>0</v>
      </c>
      <c r="I99" s="43" t="str">
        <f>$A$7</f>
        <v>T€</v>
      </c>
      <c r="J99" s="44" t="s">
        <v>0</v>
      </c>
      <c r="K99" s="43" t="str">
        <f>$A$7</f>
        <v>T€</v>
      </c>
      <c r="L99" s="44" t="s">
        <v>0</v>
      </c>
      <c r="M99" s="348"/>
      <c r="N99" s="42"/>
      <c r="O99" s="282"/>
      <c r="P99" s="295" t="str">
        <f>A107</f>
        <v>property, land and equipment</v>
      </c>
      <c r="Q99" s="291">
        <f>C107</f>
        <v>0</v>
      </c>
      <c r="R99" s="291">
        <f>E107</f>
        <v>0</v>
      </c>
      <c r="S99" s="291">
        <f>G107</f>
        <v>0</v>
      </c>
      <c r="T99" s="291">
        <f>I107</f>
        <v>0</v>
      </c>
      <c r="U99" s="344">
        <f>K107</f>
        <v>0</v>
      </c>
      <c r="V99" s="290"/>
      <c r="W99" s="282"/>
      <c r="X99" s="282"/>
      <c r="Y99" s="282"/>
      <c r="Z99" s="282"/>
      <c r="AA99" s="282"/>
      <c r="AB99" s="282"/>
      <c r="AC99" s="282"/>
      <c r="AD99" s="290"/>
    </row>
    <row r="100" spans="1:30" s="28" customFormat="1" collapsed="1" x14ac:dyDescent="0.2">
      <c r="A100" s="56" t="s">
        <v>18</v>
      </c>
      <c r="B100" s="56" t="s">
        <v>311</v>
      </c>
      <c r="C100" s="58">
        <f>SUM(C101:C105)</f>
        <v>0</v>
      </c>
      <c r="D100" s="52">
        <f>IF(C100=0,0,C100/C$149*100)</f>
        <v>0</v>
      </c>
      <c r="E100" s="58">
        <f>SUM(E101:E105)</f>
        <v>0</v>
      </c>
      <c r="F100" s="52">
        <f>IF(E100=0,0,E100/E$149*100)</f>
        <v>0</v>
      </c>
      <c r="G100" s="58">
        <f>SUM(G101:G105)</f>
        <v>0</v>
      </c>
      <c r="H100" s="52">
        <f>IF(G100=0,0,G100/G$149*100)</f>
        <v>0</v>
      </c>
      <c r="I100" s="58">
        <f>SUM(I101:I105)</f>
        <v>0</v>
      </c>
      <c r="J100" s="52">
        <f>IF(I100=0,0,I100/I$149*100)</f>
        <v>0</v>
      </c>
      <c r="K100" s="58">
        <f>SUM(K101:K105)</f>
        <v>0</v>
      </c>
      <c r="L100" s="52">
        <f>IF(K100=0,0,K100/K$149*100)</f>
        <v>0</v>
      </c>
      <c r="M100" s="127"/>
      <c r="N100" s="55"/>
      <c r="O100" s="282"/>
      <c r="P100" s="295" t="str">
        <f>A114</f>
        <v>machine, equipment</v>
      </c>
      <c r="Q100" s="291">
        <f>C114</f>
        <v>0</v>
      </c>
      <c r="R100" s="291">
        <f>E114</f>
        <v>0</v>
      </c>
      <c r="S100" s="291">
        <f>G114</f>
        <v>0</v>
      </c>
      <c r="T100" s="291">
        <f>I114</f>
        <v>0</v>
      </c>
      <c r="U100" s="344">
        <f>K114</f>
        <v>0</v>
      </c>
      <c r="V100" s="296"/>
      <c r="W100" s="282"/>
      <c r="X100" s="282"/>
      <c r="Y100" s="282"/>
      <c r="Z100" s="282"/>
      <c r="AA100" s="282"/>
      <c r="AB100" s="282"/>
      <c r="AC100" s="282"/>
      <c r="AD100" s="296"/>
    </row>
    <row r="101" spans="1:30" hidden="1" outlineLevel="1" x14ac:dyDescent="0.2">
      <c r="A101" s="128">
        <f>Monatsplanung!$A101</f>
        <v>0</v>
      </c>
      <c r="B101" s="128">
        <f>Monatsplanung!$B101</f>
        <v>0</v>
      </c>
      <c r="C101" s="60">
        <f>Monatsplanung!AA101</f>
        <v>0</v>
      </c>
      <c r="D101" s="61">
        <f>IF(C101=0,0,C101/C$100*100)</f>
        <v>0</v>
      </c>
      <c r="E101" s="60">
        <f>Monatsplanung!BJ101</f>
        <v>0</v>
      </c>
      <c r="F101" s="61">
        <f>IF(E101=0,0,E101/E$100*100)</f>
        <v>0</v>
      </c>
      <c r="G101" s="62">
        <f>Monatsplanung!CS101</f>
        <v>0</v>
      </c>
      <c r="H101" s="61">
        <f>IF(G101=0,0,G101/G$100*100)</f>
        <v>0</v>
      </c>
      <c r="I101" s="62">
        <f>Monatsplanung!EB101</f>
        <v>0</v>
      </c>
      <c r="J101" s="61">
        <f>IF(I101=0,0,I101/I$100*100)</f>
        <v>0</v>
      </c>
      <c r="K101" s="62">
        <f>Monatsplanung!FK101</f>
        <v>0</v>
      </c>
      <c r="L101" s="61">
        <f>IF(K101=0,0,K101/K$100*100)</f>
        <v>0</v>
      </c>
      <c r="M101" s="64"/>
      <c r="N101" s="64"/>
      <c r="O101" s="282"/>
      <c r="P101" s="295" t="str">
        <f>A121</f>
        <v>inventories</v>
      </c>
      <c r="Q101" s="291">
        <f>C121</f>
        <v>0</v>
      </c>
      <c r="R101" s="291">
        <f>E121</f>
        <v>0</v>
      </c>
      <c r="S101" s="291">
        <f>G121</f>
        <v>0</v>
      </c>
      <c r="T101" s="291">
        <f>I121</f>
        <v>0</v>
      </c>
      <c r="U101" s="344">
        <f>K121</f>
        <v>0</v>
      </c>
      <c r="V101" s="394"/>
      <c r="W101" s="282"/>
      <c r="X101" s="282"/>
      <c r="Y101" s="282"/>
      <c r="Z101" s="282"/>
      <c r="AA101" s="282"/>
      <c r="AB101" s="282"/>
      <c r="AC101" s="282"/>
      <c r="AD101" s="297"/>
    </row>
    <row r="102" spans="1:30" hidden="1" outlineLevel="1" x14ac:dyDescent="0.2">
      <c r="A102" s="128">
        <f>Monatsplanung!$A102</f>
        <v>0</v>
      </c>
      <c r="B102" s="128">
        <f>Monatsplanung!$B102</f>
        <v>0</v>
      </c>
      <c r="C102" s="60">
        <f>Monatsplanung!AA102</f>
        <v>0</v>
      </c>
      <c r="D102" s="61">
        <f>IF(C102=0,0,C102/C$100*100)</f>
        <v>0</v>
      </c>
      <c r="E102" s="60">
        <f>Monatsplanung!BJ102</f>
        <v>0</v>
      </c>
      <c r="F102" s="61">
        <f>IF(E102=0,0,E102/E$100*100)</f>
        <v>0</v>
      </c>
      <c r="G102" s="62">
        <f>Monatsplanung!CS102</f>
        <v>0</v>
      </c>
      <c r="H102" s="61">
        <f>IF(G102=0,0,G102/G$100*100)</f>
        <v>0</v>
      </c>
      <c r="I102" s="62">
        <f>Monatsplanung!EB102</f>
        <v>0</v>
      </c>
      <c r="J102" s="61">
        <f>IF(I102=0,0,I102/I$100*100)</f>
        <v>0</v>
      </c>
      <c r="K102" s="62">
        <f>Monatsplanung!FK102</f>
        <v>0</v>
      </c>
      <c r="L102" s="61">
        <f>IF(K102=0,0,K102/K$100*100)</f>
        <v>0</v>
      </c>
      <c r="M102" s="64"/>
      <c r="N102" s="64"/>
      <c r="O102" s="282"/>
      <c r="P102" s="295" t="str">
        <f>A128</f>
        <v>accounts receivables and other assets</v>
      </c>
      <c r="Q102" s="291">
        <f>C128</f>
        <v>0</v>
      </c>
      <c r="R102" s="291">
        <f>E128</f>
        <v>0</v>
      </c>
      <c r="S102" s="291">
        <f>G128</f>
        <v>0</v>
      </c>
      <c r="T102" s="291">
        <f>I128</f>
        <v>0</v>
      </c>
      <c r="U102" s="344">
        <f>K128</f>
        <v>0</v>
      </c>
      <c r="V102" s="282"/>
      <c r="W102" s="282"/>
      <c r="X102" s="282"/>
      <c r="Y102" s="282"/>
      <c r="Z102" s="282"/>
      <c r="AA102" s="282"/>
      <c r="AB102" s="282"/>
      <c r="AC102" s="282"/>
      <c r="AD102" s="282"/>
    </row>
    <row r="103" spans="1:30" hidden="1" outlineLevel="1" x14ac:dyDescent="0.2">
      <c r="A103" s="128">
        <f>Monatsplanung!$A103</f>
        <v>0</v>
      </c>
      <c r="B103" s="128">
        <f>Monatsplanung!$B103</f>
        <v>0</v>
      </c>
      <c r="C103" s="60">
        <f>Monatsplanung!AA103</f>
        <v>0</v>
      </c>
      <c r="D103" s="61">
        <f>IF(C103=0,0,C103/C$100*100)</f>
        <v>0</v>
      </c>
      <c r="E103" s="60">
        <f>Monatsplanung!BJ103</f>
        <v>0</v>
      </c>
      <c r="F103" s="61">
        <f>IF(E103=0,0,E103/E$100*100)</f>
        <v>0</v>
      </c>
      <c r="G103" s="62">
        <f>Monatsplanung!CS103</f>
        <v>0</v>
      </c>
      <c r="H103" s="61">
        <f>IF(G103=0,0,G103/G$100*100)</f>
        <v>0</v>
      </c>
      <c r="I103" s="62">
        <f>Monatsplanung!EB103</f>
        <v>0</v>
      </c>
      <c r="J103" s="61">
        <f>IF(I103=0,0,I103/I$100*100)</f>
        <v>0</v>
      </c>
      <c r="K103" s="62">
        <f>Monatsplanung!FK103</f>
        <v>0</v>
      </c>
      <c r="L103" s="61">
        <f>IF(K103=0,0,K103/K$100*100)</f>
        <v>0</v>
      </c>
      <c r="M103" s="64"/>
      <c r="N103" s="64"/>
      <c r="O103" s="282"/>
      <c r="P103" s="295"/>
      <c r="Q103" s="291"/>
      <c r="R103" s="291"/>
      <c r="S103" s="291"/>
      <c r="T103" s="291"/>
      <c r="U103" s="344"/>
      <c r="V103" s="282"/>
      <c r="W103" s="282"/>
      <c r="X103" s="282"/>
      <c r="Y103" s="282"/>
      <c r="Z103" s="282"/>
      <c r="AA103" s="282"/>
      <c r="AB103" s="282"/>
      <c r="AC103" s="282"/>
      <c r="AD103" s="282"/>
    </row>
    <row r="104" spans="1:30" hidden="1" outlineLevel="1" x14ac:dyDescent="0.2">
      <c r="A104" s="128">
        <f>Monatsplanung!$A104</f>
        <v>0</v>
      </c>
      <c r="B104" s="128">
        <f>Monatsplanung!$B104</f>
        <v>0</v>
      </c>
      <c r="C104" s="60">
        <f>Monatsplanung!AA104</f>
        <v>0</v>
      </c>
      <c r="D104" s="61">
        <f>IF(C104=0,0,C104/C$100*100)</f>
        <v>0</v>
      </c>
      <c r="E104" s="60">
        <f>Monatsplanung!BJ104</f>
        <v>0</v>
      </c>
      <c r="F104" s="61">
        <f>IF(E104=0,0,E104/E$100*100)</f>
        <v>0</v>
      </c>
      <c r="G104" s="62">
        <f>Monatsplanung!CS104</f>
        <v>0</v>
      </c>
      <c r="H104" s="61">
        <f>IF(G104=0,0,G104/G$100*100)</f>
        <v>0</v>
      </c>
      <c r="I104" s="62">
        <f>Monatsplanung!EB104</f>
        <v>0</v>
      </c>
      <c r="J104" s="61">
        <f>IF(I104=0,0,I104/I$100*100)</f>
        <v>0</v>
      </c>
      <c r="K104" s="62">
        <f>Monatsplanung!FK104</f>
        <v>0</v>
      </c>
      <c r="L104" s="61">
        <f>IF(K104=0,0,K104/K$100*100)</f>
        <v>0</v>
      </c>
      <c r="M104" s="64"/>
      <c r="N104" s="64"/>
      <c r="O104" s="282"/>
      <c r="P104" s="295"/>
      <c r="Q104" s="291"/>
      <c r="R104" s="291"/>
      <c r="S104" s="291"/>
      <c r="T104" s="291"/>
      <c r="U104" s="344"/>
      <c r="V104" s="282"/>
      <c r="W104" s="282"/>
      <c r="X104" s="282"/>
      <c r="Y104" s="282"/>
      <c r="Z104" s="282"/>
      <c r="AA104" s="282"/>
      <c r="AB104" s="282"/>
      <c r="AC104" s="282"/>
      <c r="AD104" s="282"/>
    </row>
    <row r="105" spans="1:30" hidden="1" outlineLevel="1" x14ac:dyDescent="0.2">
      <c r="A105" s="128" t="str">
        <f>Monatsplanung!$A105</f>
        <v>depreciation</v>
      </c>
      <c r="B105" s="128" t="str">
        <f>Monatsplanung!$B105</f>
        <v>Abschreibung</v>
      </c>
      <c r="C105" s="60">
        <f>Monatsplanung!AA105</f>
        <v>0</v>
      </c>
      <c r="D105" s="61">
        <f>IF(C105=0,0,C105/C$100*100)</f>
        <v>0</v>
      </c>
      <c r="E105" s="60">
        <f>Monatsplanung!BJ105</f>
        <v>0</v>
      </c>
      <c r="F105" s="61">
        <f>IF(E105=0,0,E105/E$100*100)</f>
        <v>0</v>
      </c>
      <c r="G105" s="62">
        <f>Monatsplanung!CS105</f>
        <v>0</v>
      </c>
      <c r="H105" s="61">
        <f>IF(G105=0,0,G105/G$100*100)</f>
        <v>0</v>
      </c>
      <c r="I105" s="62">
        <f>Monatsplanung!EB105</f>
        <v>0</v>
      </c>
      <c r="J105" s="61">
        <f>IF(I105=0,0,I105/I$100*100)</f>
        <v>0</v>
      </c>
      <c r="K105" s="62">
        <f>Monatsplanung!FK105</f>
        <v>0</v>
      </c>
      <c r="L105" s="61">
        <f>IF(K105=0,0,K105/K$100*100)</f>
        <v>0</v>
      </c>
      <c r="M105" s="64"/>
      <c r="N105" s="64"/>
      <c r="O105" s="282"/>
      <c r="P105" s="295"/>
      <c r="Q105" s="291"/>
      <c r="R105" s="291"/>
      <c r="S105" s="291"/>
      <c r="T105" s="291"/>
      <c r="U105" s="344"/>
      <c r="V105" s="282"/>
      <c r="W105" s="282"/>
      <c r="X105" s="282"/>
      <c r="Y105" s="282"/>
      <c r="Z105" s="282"/>
      <c r="AA105" s="282"/>
      <c r="AB105" s="282"/>
      <c r="AC105" s="282"/>
      <c r="AD105" s="282"/>
    </row>
    <row r="106" spans="1:30" ht="4.5" customHeight="1" x14ac:dyDescent="0.2">
      <c r="A106" s="59"/>
      <c r="B106" s="59"/>
      <c r="C106" s="60"/>
      <c r="D106" s="61"/>
      <c r="E106" s="60"/>
      <c r="F106" s="61"/>
      <c r="G106" s="60"/>
      <c r="H106" s="61"/>
      <c r="I106" s="60"/>
      <c r="J106" s="61"/>
      <c r="K106" s="60"/>
      <c r="L106" s="61"/>
      <c r="M106" s="64"/>
      <c r="N106" s="64"/>
      <c r="O106" s="282"/>
      <c r="P106" s="295"/>
      <c r="Q106" s="291"/>
      <c r="R106" s="291"/>
      <c r="S106" s="291"/>
      <c r="T106" s="291"/>
      <c r="U106" s="344"/>
      <c r="V106" s="282"/>
      <c r="W106" s="282"/>
      <c r="X106" s="282"/>
      <c r="Y106" s="282"/>
      <c r="Z106" s="282"/>
      <c r="AA106" s="282"/>
      <c r="AB106" s="282"/>
      <c r="AC106" s="282"/>
      <c r="AD106" s="282"/>
    </row>
    <row r="107" spans="1:30" s="28" customFormat="1" collapsed="1" x14ac:dyDescent="0.2">
      <c r="A107" s="50" t="s">
        <v>19</v>
      </c>
      <c r="B107" s="50" t="s">
        <v>312</v>
      </c>
      <c r="C107" s="51">
        <f>SUM(C108:C112)</f>
        <v>0</v>
      </c>
      <c r="D107" s="52">
        <f>IF(C107=0,0,C107/C$149*100)</f>
        <v>0</v>
      </c>
      <c r="E107" s="51">
        <f>SUM(E108:E112)</f>
        <v>0</v>
      </c>
      <c r="F107" s="52">
        <f>IF(E107=0,0,E107/E$149*100)</f>
        <v>0</v>
      </c>
      <c r="G107" s="51">
        <f>SUM(G108:G112)</f>
        <v>0</v>
      </c>
      <c r="H107" s="52">
        <f>IF(G107=0,0,G107/G$149*100)</f>
        <v>0</v>
      </c>
      <c r="I107" s="51">
        <f>SUM(I108:I112)</f>
        <v>0</v>
      </c>
      <c r="J107" s="52">
        <f>IF(I107=0,0,I107/I$149*100)</f>
        <v>0</v>
      </c>
      <c r="K107" s="51">
        <f>SUM(K108:K112)</f>
        <v>0</v>
      </c>
      <c r="L107" s="52">
        <f>IF(K107=0,0,K107/K$149*100)</f>
        <v>0</v>
      </c>
      <c r="M107" s="127"/>
      <c r="N107" s="71"/>
      <c r="O107" s="282"/>
      <c r="P107" s="295"/>
      <c r="Q107" s="291"/>
      <c r="R107" s="291"/>
      <c r="S107" s="291"/>
      <c r="T107" s="291"/>
      <c r="U107" s="344"/>
      <c r="V107" s="298"/>
      <c r="W107" s="282"/>
      <c r="X107" s="282"/>
      <c r="Y107" s="282"/>
      <c r="Z107" s="282"/>
      <c r="AA107" s="282"/>
      <c r="AB107" s="282"/>
      <c r="AC107" s="282"/>
      <c r="AD107" s="298"/>
    </row>
    <row r="108" spans="1:30" hidden="1" outlineLevel="1" x14ac:dyDescent="0.2">
      <c r="A108" s="128">
        <f>Monatsplanung!$A108</f>
        <v>0</v>
      </c>
      <c r="B108" s="128">
        <f>Monatsplanung!$B108</f>
        <v>0</v>
      </c>
      <c r="C108" s="60">
        <f>Monatsplanung!AA108</f>
        <v>0</v>
      </c>
      <c r="D108" s="61">
        <f>IF(C108=0,0,C108/C$107*100)</f>
        <v>0</v>
      </c>
      <c r="E108" s="60">
        <f>Monatsplanung!BJ108</f>
        <v>0</v>
      </c>
      <c r="F108" s="61">
        <f>IF(E108=0,0,E108/E$107*100)</f>
        <v>0</v>
      </c>
      <c r="G108" s="62">
        <f>Monatsplanung!CS108</f>
        <v>0</v>
      </c>
      <c r="H108" s="61">
        <f>IF(G108=0,0,G108/G$107*100)</f>
        <v>0</v>
      </c>
      <c r="I108" s="62">
        <f>Monatsplanung!EB108</f>
        <v>0</v>
      </c>
      <c r="J108" s="61">
        <f>IF(I108=0,0,I108/I$107*100)</f>
        <v>0</v>
      </c>
      <c r="K108" s="62">
        <f>Monatsplanung!FK108</f>
        <v>0</v>
      </c>
      <c r="L108" s="61">
        <f>IF(K108=0,0,K108/K$107*100)</f>
        <v>0</v>
      </c>
      <c r="M108" s="71"/>
      <c r="N108" s="71"/>
      <c r="O108" s="282"/>
      <c r="P108" s="295"/>
      <c r="Q108" s="292"/>
      <c r="R108" s="281"/>
      <c r="S108" s="281"/>
      <c r="T108" s="281"/>
      <c r="U108" s="299"/>
      <c r="V108" s="282"/>
      <c r="W108" s="282"/>
      <c r="X108" s="282"/>
      <c r="Y108" s="282"/>
      <c r="Z108" s="282"/>
      <c r="AA108" s="282"/>
      <c r="AB108" s="282"/>
      <c r="AC108" s="282"/>
      <c r="AD108" s="282"/>
    </row>
    <row r="109" spans="1:30" hidden="1" outlineLevel="1" x14ac:dyDescent="0.2">
      <c r="A109" s="128">
        <f>Monatsplanung!$A109</f>
        <v>0</v>
      </c>
      <c r="B109" s="128">
        <f>Monatsplanung!$B109</f>
        <v>0</v>
      </c>
      <c r="C109" s="60">
        <f>Monatsplanung!AA109</f>
        <v>0</v>
      </c>
      <c r="D109" s="61">
        <f>IF(C109=0,0,C109/C$107*100)</f>
        <v>0</v>
      </c>
      <c r="E109" s="60">
        <f>Monatsplanung!BJ109</f>
        <v>0</v>
      </c>
      <c r="F109" s="61">
        <f>IF(E109=0,0,E109/E$107*100)</f>
        <v>0</v>
      </c>
      <c r="G109" s="62">
        <f>Monatsplanung!CS109</f>
        <v>0</v>
      </c>
      <c r="H109" s="61">
        <f>IF(G109=0,0,G109/G$107*100)</f>
        <v>0</v>
      </c>
      <c r="I109" s="62">
        <f>Monatsplanung!EB109</f>
        <v>0</v>
      </c>
      <c r="J109" s="61">
        <f>IF(I109=0,0,I109/I$107*100)</f>
        <v>0</v>
      </c>
      <c r="K109" s="62">
        <f>Monatsplanung!FK109</f>
        <v>0</v>
      </c>
      <c r="L109" s="61">
        <f>IF(K109=0,0,K109/K$107*100)</f>
        <v>0</v>
      </c>
      <c r="M109" s="71"/>
      <c r="N109" s="71"/>
      <c r="O109" s="282"/>
      <c r="P109" s="295"/>
      <c r="Q109" s="292"/>
      <c r="R109" s="281"/>
      <c r="S109" s="281"/>
      <c r="T109" s="281"/>
      <c r="U109" s="299"/>
      <c r="V109" s="282"/>
      <c r="W109" s="282"/>
      <c r="X109" s="282"/>
      <c r="Y109" s="282"/>
      <c r="Z109" s="282"/>
      <c r="AA109" s="282"/>
      <c r="AB109" s="282"/>
      <c r="AC109" s="282"/>
      <c r="AD109" s="282"/>
    </row>
    <row r="110" spans="1:30" hidden="1" outlineLevel="1" x14ac:dyDescent="0.2">
      <c r="A110" s="128">
        <f>Monatsplanung!$A110</f>
        <v>0</v>
      </c>
      <c r="B110" s="128">
        <f>Monatsplanung!$B110</f>
        <v>0</v>
      </c>
      <c r="C110" s="60">
        <f>Monatsplanung!AA110</f>
        <v>0</v>
      </c>
      <c r="D110" s="61">
        <f>IF(C110=0,0,C110/C$107*100)</f>
        <v>0</v>
      </c>
      <c r="E110" s="60">
        <f>Monatsplanung!BJ110</f>
        <v>0</v>
      </c>
      <c r="F110" s="61">
        <f>IF(E110=0,0,E110/E$107*100)</f>
        <v>0</v>
      </c>
      <c r="G110" s="62">
        <f>Monatsplanung!CS110</f>
        <v>0</v>
      </c>
      <c r="H110" s="61">
        <f>IF(G110=0,0,G110/G$107*100)</f>
        <v>0</v>
      </c>
      <c r="I110" s="62">
        <f>Monatsplanung!EB110</f>
        <v>0</v>
      </c>
      <c r="J110" s="61">
        <f>IF(I110=0,0,I110/I$107*100)</f>
        <v>0</v>
      </c>
      <c r="K110" s="62">
        <f>Monatsplanung!FK110</f>
        <v>0</v>
      </c>
      <c r="L110" s="61">
        <f>IF(K110=0,0,K110/K$107*100)</f>
        <v>0</v>
      </c>
      <c r="M110" s="71"/>
      <c r="N110" s="71"/>
      <c r="O110" s="282"/>
      <c r="P110" s="295"/>
      <c r="Q110" s="292"/>
      <c r="R110" s="281"/>
      <c r="S110" s="281"/>
      <c r="T110" s="281"/>
      <c r="U110" s="299"/>
      <c r="V110" s="282"/>
      <c r="W110" s="282"/>
      <c r="X110" s="282"/>
      <c r="Y110" s="282"/>
      <c r="Z110" s="282"/>
      <c r="AA110" s="282"/>
      <c r="AB110" s="282"/>
      <c r="AC110" s="282"/>
      <c r="AD110" s="282"/>
    </row>
    <row r="111" spans="1:30" hidden="1" outlineLevel="1" x14ac:dyDescent="0.2">
      <c r="A111" s="128">
        <f>Monatsplanung!$A111</f>
        <v>0</v>
      </c>
      <c r="B111" s="128">
        <f>Monatsplanung!$B111</f>
        <v>0</v>
      </c>
      <c r="C111" s="60">
        <f>Monatsplanung!AA111</f>
        <v>0</v>
      </c>
      <c r="D111" s="61">
        <f>IF(C111=0,0,C111/C$107*100)</f>
        <v>0</v>
      </c>
      <c r="E111" s="60">
        <f>Monatsplanung!BJ111</f>
        <v>0</v>
      </c>
      <c r="F111" s="61">
        <f>IF(E111=0,0,E111/E$107*100)</f>
        <v>0</v>
      </c>
      <c r="G111" s="62">
        <f>Monatsplanung!CS111</f>
        <v>0</v>
      </c>
      <c r="H111" s="61">
        <f>IF(G111=0,0,G111/G$107*100)</f>
        <v>0</v>
      </c>
      <c r="I111" s="62">
        <f>Monatsplanung!EB111</f>
        <v>0</v>
      </c>
      <c r="J111" s="61">
        <f>IF(I111=0,0,I111/I$107*100)</f>
        <v>0</v>
      </c>
      <c r="K111" s="62">
        <f>Monatsplanung!FK111</f>
        <v>0</v>
      </c>
      <c r="L111" s="61">
        <f>IF(K111=0,0,K111/K$107*100)</f>
        <v>0</v>
      </c>
      <c r="M111" s="71"/>
      <c r="N111" s="71"/>
      <c r="O111" s="282"/>
      <c r="P111" s="295"/>
      <c r="Q111" s="292"/>
      <c r="R111" s="281"/>
      <c r="S111" s="281"/>
      <c r="T111" s="281"/>
      <c r="U111" s="299"/>
      <c r="V111" s="282"/>
      <c r="W111" s="282"/>
      <c r="X111" s="282"/>
      <c r="Y111" s="282"/>
      <c r="Z111" s="282"/>
      <c r="AA111" s="282"/>
      <c r="AB111" s="282"/>
      <c r="AC111" s="282"/>
      <c r="AD111" s="282"/>
    </row>
    <row r="112" spans="1:30" hidden="1" outlineLevel="1" x14ac:dyDescent="0.2">
      <c r="A112" s="128" t="str">
        <f>Monatsplanung!$A112</f>
        <v>depreciation</v>
      </c>
      <c r="B112" s="128" t="str">
        <f>Monatsplanung!$B112</f>
        <v>Abschreibung</v>
      </c>
      <c r="C112" s="60">
        <f>Monatsplanung!AA112</f>
        <v>0</v>
      </c>
      <c r="D112" s="61">
        <f>IF(C112=0,0,C112/C$107*100)</f>
        <v>0</v>
      </c>
      <c r="E112" s="60">
        <f>Monatsplanung!BJ112</f>
        <v>0</v>
      </c>
      <c r="F112" s="61">
        <f>IF(E112=0,0,E112/E$107*100)</f>
        <v>0</v>
      </c>
      <c r="G112" s="62">
        <f>Monatsplanung!CS112</f>
        <v>0</v>
      </c>
      <c r="H112" s="61">
        <f>IF(G112=0,0,G112/G$107*100)</f>
        <v>0</v>
      </c>
      <c r="I112" s="62">
        <f>Monatsplanung!EB112</f>
        <v>0</v>
      </c>
      <c r="J112" s="61">
        <f>IF(I112=0,0,I112/I$107*100)</f>
        <v>0</v>
      </c>
      <c r="K112" s="62">
        <f>Monatsplanung!FK112</f>
        <v>0</v>
      </c>
      <c r="L112" s="61">
        <f>IF(K112=0,0,K112/K$107*100)</f>
        <v>0</v>
      </c>
      <c r="M112" s="71"/>
      <c r="N112" s="71"/>
      <c r="O112" s="282"/>
      <c r="P112" s="295"/>
      <c r="Q112" s="292"/>
      <c r="R112" s="281"/>
      <c r="S112" s="281"/>
      <c r="T112" s="281"/>
      <c r="U112" s="299"/>
      <c r="V112" s="282"/>
      <c r="W112" s="282"/>
      <c r="X112" s="282"/>
      <c r="Y112" s="282"/>
      <c r="Z112" s="282"/>
      <c r="AA112" s="282"/>
      <c r="AB112" s="282"/>
      <c r="AC112" s="282"/>
      <c r="AD112" s="282"/>
    </row>
    <row r="113" spans="1:30" ht="4.5" customHeight="1" x14ac:dyDescent="0.2">
      <c r="A113" s="49"/>
      <c r="B113" s="49"/>
      <c r="C113" s="62"/>
      <c r="D113" s="61"/>
      <c r="E113" s="62"/>
      <c r="F113" s="61"/>
      <c r="G113" s="62"/>
      <c r="H113" s="61"/>
      <c r="I113" s="62"/>
      <c r="J113" s="61"/>
      <c r="K113" s="62"/>
      <c r="L113" s="61"/>
      <c r="M113" s="71"/>
      <c r="N113" s="71"/>
      <c r="O113" s="282"/>
      <c r="P113" s="295"/>
      <c r="Q113" s="292"/>
      <c r="R113" s="281"/>
      <c r="S113" s="281"/>
      <c r="T113" s="281"/>
      <c r="U113" s="299"/>
      <c r="V113" s="282"/>
      <c r="W113" s="282"/>
      <c r="X113" s="282"/>
      <c r="Y113" s="282"/>
      <c r="Z113" s="282"/>
      <c r="AA113" s="282"/>
      <c r="AB113" s="282"/>
      <c r="AC113" s="282"/>
      <c r="AD113" s="282"/>
    </row>
    <row r="114" spans="1:30" s="28" customFormat="1" collapsed="1" x14ac:dyDescent="0.2">
      <c r="A114" s="50" t="s">
        <v>488</v>
      </c>
      <c r="B114" s="50" t="s">
        <v>489</v>
      </c>
      <c r="C114" s="51">
        <f>SUM(C115:C119)</f>
        <v>0</v>
      </c>
      <c r="D114" s="52">
        <f>IF(C114=0,0,C114/C$149*100)</f>
        <v>0</v>
      </c>
      <c r="E114" s="51">
        <f>SUM(E115:E119)</f>
        <v>0</v>
      </c>
      <c r="F114" s="52">
        <f>IF(E114=0,0,E114/E$149*100)</f>
        <v>0</v>
      </c>
      <c r="G114" s="51">
        <f>SUM(G115:G119)</f>
        <v>0</v>
      </c>
      <c r="H114" s="52">
        <f>IF(G114=0,0,G114/G$149*100)</f>
        <v>0</v>
      </c>
      <c r="I114" s="51">
        <f>SUM(I115:I119)</f>
        <v>0</v>
      </c>
      <c r="J114" s="52">
        <f>IF(I114=0,0,I114/I$149*100)</f>
        <v>0</v>
      </c>
      <c r="K114" s="51">
        <f>SUM(K115:K119)</f>
        <v>0</v>
      </c>
      <c r="L114" s="52">
        <f>IF(K114=0,0,K114/K$149*100)</f>
        <v>0</v>
      </c>
      <c r="M114" s="127"/>
      <c r="N114" s="74"/>
      <c r="O114" s="282"/>
      <c r="P114" s="295"/>
      <c r="Q114" s="291"/>
      <c r="R114" s="291"/>
      <c r="S114" s="291"/>
      <c r="T114" s="291"/>
      <c r="U114" s="344"/>
      <c r="V114" s="279"/>
      <c r="W114" s="279"/>
      <c r="X114" s="279"/>
      <c r="Y114" s="279"/>
      <c r="Z114" s="279"/>
      <c r="AA114" s="279"/>
      <c r="AB114" s="279"/>
      <c r="AC114" s="279"/>
      <c r="AD114" s="279"/>
    </row>
    <row r="115" spans="1:30" hidden="1" outlineLevel="1" x14ac:dyDescent="0.2">
      <c r="A115" s="128">
        <f>Monatsplanung!$A115</f>
        <v>0</v>
      </c>
      <c r="B115" s="128">
        <f>Monatsplanung!$B115</f>
        <v>0</v>
      </c>
      <c r="C115" s="60">
        <f>Monatsplanung!AA115</f>
        <v>0</v>
      </c>
      <c r="D115" s="61">
        <f>IF(C115=0,0,C115/C$114*100)</f>
        <v>0</v>
      </c>
      <c r="E115" s="60">
        <f>Monatsplanung!BJ115</f>
        <v>0</v>
      </c>
      <c r="F115" s="61">
        <f>IF(E115=0,0,E115/E$114*100)</f>
        <v>0</v>
      </c>
      <c r="G115" s="62">
        <f>Monatsplanung!CS115</f>
        <v>0</v>
      </c>
      <c r="H115" s="61">
        <f>IF(G115=0,0,G115/G$114*100)</f>
        <v>0</v>
      </c>
      <c r="I115" s="62">
        <f>Monatsplanung!EB115</f>
        <v>0</v>
      </c>
      <c r="J115" s="61">
        <f>IF(I115=0,0,I115/I$114*100)</f>
        <v>0</v>
      </c>
      <c r="K115" s="62">
        <f>Monatsplanung!FK115</f>
        <v>0</v>
      </c>
      <c r="L115" s="61">
        <f>IF(K115=0,0,K115/K$114*100)</f>
        <v>0</v>
      </c>
      <c r="M115" s="75"/>
      <c r="N115" s="71"/>
      <c r="O115" s="282"/>
      <c r="P115" s="295"/>
      <c r="Q115" s="292"/>
      <c r="R115" s="281"/>
      <c r="S115" s="281"/>
      <c r="T115" s="281"/>
      <c r="U115" s="299"/>
      <c r="V115" s="282"/>
      <c r="W115" s="282"/>
      <c r="X115" s="282"/>
      <c r="Y115" s="282"/>
      <c r="Z115" s="282"/>
      <c r="AA115" s="282"/>
      <c r="AB115" s="282"/>
      <c r="AC115" s="282"/>
      <c r="AD115" s="282"/>
    </row>
    <row r="116" spans="1:30" hidden="1" outlineLevel="1" x14ac:dyDescent="0.2">
      <c r="A116" s="128">
        <f>Monatsplanung!$A116</f>
        <v>0</v>
      </c>
      <c r="B116" s="128">
        <f>Monatsplanung!$B116</f>
        <v>0</v>
      </c>
      <c r="C116" s="60">
        <f>Monatsplanung!AA116</f>
        <v>0</v>
      </c>
      <c r="D116" s="61">
        <f>IF(C116=0,0,C116/C$114*100)</f>
        <v>0</v>
      </c>
      <c r="E116" s="60">
        <f>Monatsplanung!BJ116</f>
        <v>0</v>
      </c>
      <c r="F116" s="61">
        <f>IF(E116=0,0,E116/E$114*100)</f>
        <v>0</v>
      </c>
      <c r="G116" s="62">
        <f>Monatsplanung!CS116</f>
        <v>0</v>
      </c>
      <c r="H116" s="61">
        <f>IF(G116=0,0,G116/G$114*100)</f>
        <v>0</v>
      </c>
      <c r="I116" s="62">
        <f>Monatsplanung!EB116</f>
        <v>0</v>
      </c>
      <c r="J116" s="61">
        <f>IF(I116=0,0,I116/I$114*100)</f>
        <v>0</v>
      </c>
      <c r="K116" s="62">
        <f>Monatsplanung!FK116</f>
        <v>0</v>
      </c>
      <c r="L116" s="61">
        <f>IF(K116=0,0,K116/K$114*100)</f>
        <v>0</v>
      </c>
      <c r="M116" s="71"/>
      <c r="N116" s="71"/>
      <c r="O116" s="282"/>
      <c r="P116" s="295"/>
      <c r="Q116" s="292"/>
      <c r="R116" s="281"/>
      <c r="S116" s="281"/>
      <c r="T116" s="281"/>
      <c r="U116" s="299"/>
      <c r="V116" s="282"/>
      <c r="W116" s="282"/>
      <c r="X116" s="282"/>
      <c r="Y116" s="282"/>
      <c r="Z116" s="282"/>
      <c r="AA116" s="282"/>
      <c r="AB116" s="282"/>
      <c r="AC116" s="282"/>
      <c r="AD116" s="282"/>
    </row>
    <row r="117" spans="1:30" hidden="1" outlineLevel="1" x14ac:dyDescent="0.2">
      <c r="A117" s="128">
        <f>Monatsplanung!$A117</f>
        <v>0</v>
      </c>
      <c r="B117" s="128">
        <f>Monatsplanung!$B117</f>
        <v>0</v>
      </c>
      <c r="C117" s="60">
        <f>Monatsplanung!AA117</f>
        <v>0</v>
      </c>
      <c r="D117" s="61">
        <f>IF(C117=0,0,C117/C$114*100)</f>
        <v>0</v>
      </c>
      <c r="E117" s="60">
        <f>Monatsplanung!BJ117</f>
        <v>0</v>
      </c>
      <c r="F117" s="61">
        <f>IF(E117=0,0,E117/E$114*100)</f>
        <v>0</v>
      </c>
      <c r="G117" s="62">
        <f>Monatsplanung!CS117</f>
        <v>0</v>
      </c>
      <c r="H117" s="61">
        <f>IF(G117=0,0,G117/G$114*100)</f>
        <v>0</v>
      </c>
      <c r="I117" s="62">
        <f>Monatsplanung!EB117</f>
        <v>0</v>
      </c>
      <c r="J117" s="61">
        <f>IF(I117=0,0,I117/I$114*100)</f>
        <v>0</v>
      </c>
      <c r="K117" s="62">
        <f>Monatsplanung!FK117</f>
        <v>0</v>
      </c>
      <c r="L117" s="61">
        <f>IF(K117=0,0,K117/K$114*100)</f>
        <v>0</v>
      </c>
      <c r="M117" s="71"/>
      <c r="N117" s="71"/>
      <c r="O117" s="282"/>
      <c r="P117" s="295"/>
      <c r="Q117" s="292"/>
      <c r="R117" s="281"/>
      <c r="S117" s="281"/>
      <c r="T117" s="281"/>
      <c r="U117" s="299"/>
      <c r="V117" s="282"/>
      <c r="W117" s="282"/>
      <c r="X117" s="282"/>
      <c r="Y117" s="282"/>
      <c r="Z117" s="282"/>
      <c r="AA117" s="282"/>
      <c r="AB117" s="282"/>
      <c r="AC117" s="282"/>
      <c r="AD117" s="282"/>
    </row>
    <row r="118" spans="1:30" hidden="1" outlineLevel="1" x14ac:dyDescent="0.2">
      <c r="A118" s="128">
        <f>Monatsplanung!$A118</f>
        <v>0</v>
      </c>
      <c r="B118" s="128">
        <f>Monatsplanung!$B118</f>
        <v>0</v>
      </c>
      <c r="C118" s="60">
        <f>Monatsplanung!AA118</f>
        <v>0</v>
      </c>
      <c r="D118" s="61">
        <f>IF(C118=0,0,C118/C$114*100)</f>
        <v>0</v>
      </c>
      <c r="E118" s="60">
        <f>Monatsplanung!BJ118</f>
        <v>0</v>
      </c>
      <c r="F118" s="61">
        <f>IF(E118=0,0,E118/E$114*100)</f>
        <v>0</v>
      </c>
      <c r="G118" s="62">
        <f>Monatsplanung!CS118</f>
        <v>0</v>
      </c>
      <c r="H118" s="61">
        <f>IF(G118=0,0,G118/G$114*100)</f>
        <v>0</v>
      </c>
      <c r="I118" s="62">
        <f>Monatsplanung!EB118</f>
        <v>0</v>
      </c>
      <c r="J118" s="61">
        <f>IF(I118=0,0,I118/I$114*100)</f>
        <v>0</v>
      </c>
      <c r="K118" s="62">
        <f>Monatsplanung!FK118</f>
        <v>0</v>
      </c>
      <c r="L118" s="61">
        <f>IF(K118=0,0,K118/K$114*100)</f>
        <v>0</v>
      </c>
      <c r="M118" s="71"/>
      <c r="N118" s="71"/>
      <c r="O118" s="282"/>
      <c r="P118" s="295"/>
      <c r="Q118" s="292"/>
      <c r="R118" s="281"/>
      <c r="S118" s="281"/>
      <c r="T118" s="281"/>
      <c r="U118" s="299"/>
      <c r="V118" s="281"/>
      <c r="W118" s="282"/>
      <c r="X118" s="282"/>
      <c r="Y118" s="282"/>
      <c r="Z118" s="282"/>
      <c r="AA118" s="282"/>
      <c r="AB118" s="282"/>
      <c r="AC118" s="282"/>
      <c r="AD118" s="281"/>
    </row>
    <row r="119" spans="1:30" hidden="1" outlineLevel="1" x14ac:dyDescent="0.2">
      <c r="A119" s="128" t="str">
        <f>Monatsplanung!$A119</f>
        <v>depreciation</v>
      </c>
      <c r="B119" s="128" t="str">
        <f>Monatsplanung!$B119</f>
        <v>Abschreibung</v>
      </c>
      <c r="C119" s="60">
        <f>Monatsplanung!AA119</f>
        <v>0</v>
      </c>
      <c r="D119" s="61">
        <f>IF(C119=0,0,C119/C$114*100)</f>
        <v>0</v>
      </c>
      <c r="E119" s="60">
        <f>Monatsplanung!BJ119</f>
        <v>0</v>
      </c>
      <c r="F119" s="61">
        <f>IF(E119=0,0,E119/E$114*100)</f>
        <v>0</v>
      </c>
      <c r="G119" s="62">
        <f>Monatsplanung!CS119</f>
        <v>0</v>
      </c>
      <c r="H119" s="61">
        <f>IF(G119=0,0,G119/G$114*100)</f>
        <v>0</v>
      </c>
      <c r="I119" s="62">
        <f>Monatsplanung!EB119</f>
        <v>0</v>
      </c>
      <c r="J119" s="61">
        <f>IF(I119=0,0,I119/I$114*100)</f>
        <v>0</v>
      </c>
      <c r="K119" s="62">
        <f>Monatsplanung!FK119</f>
        <v>0</v>
      </c>
      <c r="L119" s="61">
        <f>IF(K119=0,0,K119/K$114*100)</f>
        <v>0</v>
      </c>
      <c r="M119" s="71"/>
      <c r="N119" s="71"/>
      <c r="O119" s="282"/>
      <c r="P119" s="302"/>
      <c r="Q119" s="405"/>
      <c r="R119" s="303"/>
      <c r="S119" s="303"/>
      <c r="T119" s="303"/>
      <c r="U119" s="399"/>
      <c r="V119" s="281"/>
      <c r="W119" s="282"/>
      <c r="X119" s="282"/>
      <c r="Y119" s="282"/>
      <c r="Z119" s="282"/>
      <c r="AA119" s="282"/>
      <c r="AB119" s="282"/>
      <c r="AC119" s="282"/>
      <c r="AD119" s="281"/>
    </row>
    <row r="120" spans="1:30" ht="4.5" customHeight="1" x14ac:dyDescent="0.2">
      <c r="A120" s="49"/>
      <c r="B120" s="49"/>
      <c r="C120" s="62"/>
      <c r="D120" s="61"/>
      <c r="E120" s="62"/>
      <c r="F120" s="61"/>
      <c r="G120" s="62"/>
      <c r="H120" s="61"/>
      <c r="I120" s="62"/>
      <c r="J120" s="61"/>
      <c r="K120" s="62"/>
      <c r="L120" s="61"/>
      <c r="M120" s="71"/>
      <c r="N120" s="71"/>
      <c r="O120" s="282"/>
      <c r="P120" s="281"/>
      <c r="Q120" s="292"/>
      <c r="R120" s="281"/>
      <c r="S120" s="281"/>
      <c r="T120" s="281"/>
      <c r="U120" s="281"/>
      <c r="V120" s="281"/>
      <c r="W120" s="282"/>
      <c r="X120" s="282"/>
      <c r="Y120" s="282"/>
      <c r="Z120" s="282"/>
      <c r="AA120" s="282"/>
      <c r="AB120" s="282"/>
      <c r="AC120" s="282"/>
      <c r="AD120" s="281"/>
    </row>
    <row r="121" spans="1:30" s="28" customFormat="1" collapsed="1" x14ac:dyDescent="0.2">
      <c r="A121" s="50" t="s">
        <v>21</v>
      </c>
      <c r="B121" s="50" t="s">
        <v>336</v>
      </c>
      <c r="C121" s="51">
        <f>SUM(C122:C126)</f>
        <v>0</v>
      </c>
      <c r="D121" s="52">
        <f>IF(C121=0,0,C121/C$149*100)</f>
        <v>0</v>
      </c>
      <c r="E121" s="51">
        <f>SUM(E122:E126)</f>
        <v>0</v>
      </c>
      <c r="F121" s="52">
        <f>IF(E121=0,0,E121/E$149*100)</f>
        <v>0</v>
      </c>
      <c r="G121" s="51">
        <f>SUM(G122:G126)</f>
        <v>0</v>
      </c>
      <c r="H121" s="52">
        <f>IF(G121=0,0,G121/G$149*100)</f>
        <v>0</v>
      </c>
      <c r="I121" s="51">
        <f>SUM(I122:I126)</f>
        <v>0</v>
      </c>
      <c r="J121" s="52">
        <f>IF(I121=0,0,I121/I$149*100)</f>
        <v>0</v>
      </c>
      <c r="K121" s="51">
        <f>SUM(K122:K126)</f>
        <v>0</v>
      </c>
      <c r="L121" s="52">
        <f>IF(K121=0,0,K121/K$149*100)</f>
        <v>0</v>
      </c>
      <c r="M121" s="127"/>
      <c r="N121" s="74"/>
      <c r="O121" s="282"/>
      <c r="P121" s="346" t="s">
        <v>496</v>
      </c>
      <c r="Q121" s="347">
        <f>C5</f>
        <v>2021</v>
      </c>
      <c r="R121" s="347">
        <f>E5</f>
        <v>2022</v>
      </c>
      <c r="S121" s="347">
        <f>G5</f>
        <v>2023</v>
      </c>
      <c r="T121" s="347">
        <f>I5</f>
        <v>2024</v>
      </c>
      <c r="U121" s="347">
        <f>K5</f>
        <v>2025</v>
      </c>
      <c r="V121" s="285"/>
      <c r="W121" s="279"/>
      <c r="X121" s="279"/>
      <c r="Y121" s="279"/>
      <c r="Z121" s="279"/>
      <c r="AA121" s="279"/>
      <c r="AB121" s="279"/>
      <c r="AC121" s="279"/>
      <c r="AD121" s="285"/>
    </row>
    <row r="122" spans="1:30" hidden="1" outlineLevel="1" x14ac:dyDescent="0.2">
      <c r="A122" s="128">
        <f>Monatsplanung!$A122</f>
        <v>0</v>
      </c>
      <c r="B122" s="128">
        <f>Monatsplanung!$B122</f>
        <v>0</v>
      </c>
      <c r="C122" s="60">
        <f>Monatsplanung!AA122</f>
        <v>0</v>
      </c>
      <c r="D122" s="61">
        <f>IF(C122=0,0,C122/C$121*100)</f>
        <v>0</v>
      </c>
      <c r="E122" s="60">
        <f>Monatsplanung!BJ122</f>
        <v>0</v>
      </c>
      <c r="F122" s="61">
        <f>IF(E122=0,0,E122/E$121*100)</f>
        <v>0</v>
      </c>
      <c r="G122" s="62">
        <f>Monatsplanung!CS122</f>
        <v>0</v>
      </c>
      <c r="H122" s="61">
        <f>IF(G122=0,0,G122/G$121*100)</f>
        <v>0</v>
      </c>
      <c r="I122" s="62">
        <f>Monatsplanung!EB122</f>
        <v>0</v>
      </c>
      <c r="J122" s="61">
        <f>IF(I122=0,0,I122/I$121*100)</f>
        <v>0</v>
      </c>
      <c r="K122" s="62">
        <f>Monatsplanung!FK122</f>
        <v>0</v>
      </c>
      <c r="L122" s="61">
        <f>IF(K122=0,0,K122/K$121*100)</f>
        <v>0</v>
      </c>
      <c r="M122" s="74"/>
      <c r="N122" s="74"/>
      <c r="O122" s="282"/>
      <c r="P122" s="317"/>
      <c r="Q122" s="378"/>
      <c r="R122" s="301"/>
      <c r="S122" s="301"/>
      <c r="T122" s="301"/>
      <c r="U122" s="400"/>
      <c r="V122" s="281"/>
      <c r="W122" s="282"/>
      <c r="X122" s="282"/>
      <c r="Y122" s="282"/>
      <c r="Z122" s="282"/>
      <c r="AA122" s="282"/>
      <c r="AB122" s="282"/>
      <c r="AC122" s="282"/>
      <c r="AD122" s="281"/>
    </row>
    <row r="123" spans="1:30" hidden="1" outlineLevel="1" x14ac:dyDescent="0.2">
      <c r="A123" s="128">
        <f>Monatsplanung!$A123</f>
        <v>0</v>
      </c>
      <c r="B123" s="128">
        <f>Monatsplanung!$B123</f>
        <v>0</v>
      </c>
      <c r="C123" s="60">
        <f>Monatsplanung!AA123</f>
        <v>0</v>
      </c>
      <c r="D123" s="61">
        <f>IF(C123=0,0,C123/C$121*100)</f>
        <v>0</v>
      </c>
      <c r="E123" s="60">
        <f>Monatsplanung!BJ123</f>
        <v>0</v>
      </c>
      <c r="F123" s="61">
        <f>IF(E123=0,0,E123/E$121*100)</f>
        <v>0</v>
      </c>
      <c r="G123" s="62">
        <f>Monatsplanung!CS123</f>
        <v>0</v>
      </c>
      <c r="H123" s="61">
        <f>IF(G123=0,0,G123/G$121*100)</f>
        <v>0</v>
      </c>
      <c r="I123" s="62">
        <f>Monatsplanung!EB123</f>
        <v>0</v>
      </c>
      <c r="J123" s="61">
        <f>IF(I123=0,0,I123/I$121*100)</f>
        <v>0</v>
      </c>
      <c r="K123" s="62">
        <f>Monatsplanung!FK123</f>
        <v>0</v>
      </c>
      <c r="L123" s="61">
        <f>IF(K123=0,0,K123/K$121*100)</f>
        <v>0</v>
      </c>
      <c r="M123" s="74"/>
      <c r="N123" s="74"/>
      <c r="O123" s="282"/>
      <c r="P123" s="295"/>
      <c r="Q123" s="292"/>
      <c r="R123" s="281"/>
      <c r="S123" s="281"/>
      <c r="T123" s="281"/>
      <c r="U123" s="299"/>
      <c r="V123" s="281"/>
      <c r="W123" s="282"/>
      <c r="X123" s="282"/>
      <c r="Y123" s="282"/>
      <c r="Z123" s="282"/>
      <c r="AA123" s="282"/>
      <c r="AB123" s="282"/>
      <c r="AC123" s="282"/>
      <c r="AD123" s="281"/>
    </row>
    <row r="124" spans="1:30" hidden="1" outlineLevel="1" x14ac:dyDescent="0.2">
      <c r="A124" s="128">
        <f>Monatsplanung!$A124</f>
        <v>0</v>
      </c>
      <c r="B124" s="128">
        <f>Monatsplanung!$B124</f>
        <v>0</v>
      </c>
      <c r="C124" s="60">
        <f>Monatsplanung!AA124</f>
        <v>0</v>
      </c>
      <c r="D124" s="61">
        <f>IF(C124=0,0,C124/C$121*100)</f>
        <v>0</v>
      </c>
      <c r="E124" s="60">
        <f>Monatsplanung!BJ124</f>
        <v>0</v>
      </c>
      <c r="F124" s="61">
        <f>IF(E124=0,0,E124/E$121*100)</f>
        <v>0</v>
      </c>
      <c r="G124" s="62">
        <f>Monatsplanung!CS124</f>
        <v>0</v>
      </c>
      <c r="H124" s="61">
        <f>IF(G124=0,0,G124/G$121*100)</f>
        <v>0</v>
      </c>
      <c r="I124" s="62">
        <f>Monatsplanung!EB124</f>
        <v>0</v>
      </c>
      <c r="J124" s="61">
        <f>IF(I124=0,0,I124/I$121*100)</f>
        <v>0</v>
      </c>
      <c r="K124" s="62">
        <f>Monatsplanung!FK124</f>
        <v>0</v>
      </c>
      <c r="L124" s="61">
        <f>IF(K124=0,0,K124/K$121*100)</f>
        <v>0</v>
      </c>
      <c r="M124" s="74"/>
      <c r="N124" s="74"/>
      <c r="O124" s="282"/>
      <c r="P124" s="295"/>
      <c r="Q124" s="292"/>
      <c r="R124" s="281"/>
      <c r="S124" s="281"/>
      <c r="T124" s="281"/>
      <c r="U124" s="299"/>
      <c r="V124" s="281"/>
      <c r="W124" s="282"/>
      <c r="X124" s="282"/>
      <c r="Y124" s="282"/>
      <c r="Z124" s="282"/>
      <c r="AA124" s="282"/>
      <c r="AB124" s="282"/>
      <c r="AC124" s="282"/>
      <c r="AD124" s="281"/>
    </row>
    <row r="125" spans="1:30" hidden="1" outlineLevel="1" x14ac:dyDescent="0.2">
      <c r="A125" s="128">
        <f>Monatsplanung!$A125</f>
        <v>0</v>
      </c>
      <c r="B125" s="128">
        <f>Monatsplanung!$B125</f>
        <v>0</v>
      </c>
      <c r="C125" s="60">
        <f>Monatsplanung!AA125</f>
        <v>0</v>
      </c>
      <c r="D125" s="61">
        <f>IF(C125=0,0,C125/C$121*100)</f>
        <v>0</v>
      </c>
      <c r="E125" s="60">
        <f>Monatsplanung!BJ125</f>
        <v>0</v>
      </c>
      <c r="F125" s="61">
        <f>IF(E125=0,0,E125/E$121*100)</f>
        <v>0</v>
      </c>
      <c r="G125" s="62">
        <f>Monatsplanung!CS125</f>
        <v>0</v>
      </c>
      <c r="H125" s="61">
        <f>IF(G125=0,0,G125/G$121*100)</f>
        <v>0</v>
      </c>
      <c r="I125" s="62">
        <f>Monatsplanung!EB125</f>
        <v>0</v>
      </c>
      <c r="J125" s="61">
        <f>IF(I125=0,0,I125/I$121*100)</f>
        <v>0</v>
      </c>
      <c r="K125" s="62">
        <f>Monatsplanung!FK125</f>
        <v>0</v>
      </c>
      <c r="L125" s="61">
        <f>IF(K125=0,0,K125/K$121*100)</f>
        <v>0</v>
      </c>
      <c r="M125" s="74"/>
      <c r="N125" s="74"/>
      <c r="O125" s="282"/>
      <c r="P125" s="295"/>
      <c r="Q125" s="292"/>
      <c r="R125" s="281"/>
      <c r="S125" s="281"/>
      <c r="T125" s="281"/>
      <c r="U125" s="299"/>
      <c r="V125" s="281"/>
      <c r="W125" s="282"/>
      <c r="X125" s="282"/>
      <c r="Y125" s="282"/>
      <c r="Z125" s="282"/>
      <c r="AA125" s="282"/>
      <c r="AB125" s="282"/>
      <c r="AC125" s="282"/>
      <c r="AD125" s="281"/>
    </row>
    <row r="126" spans="1:30" hidden="1" outlineLevel="1" x14ac:dyDescent="0.2">
      <c r="A126" s="128" t="str">
        <f>Monatsplanung!$A126</f>
        <v>inventories acc. DIO</v>
      </c>
      <c r="B126" s="128" t="str">
        <f>Monatsplanung!$B126</f>
        <v>Lagerbestände gemäß DIO</v>
      </c>
      <c r="C126" s="60">
        <f>Monatsplanung!AA126</f>
        <v>0</v>
      </c>
      <c r="D126" s="61">
        <f>IF(C126=0,0,C126/C$121*100)</f>
        <v>0</v>
      </c>
      <c r="E126" s="60">
        <f>Monatsplanung!BJ126</f>
        <v>0</v>
      </c>
      <c r="F126" s="61">
        <f>IF(E126=0,0,E126/E$121*100)</f>
        <v>0</v>
      </c>
      <c r="G126" s="62">
        <f>Monatsplanung!CS126</f>
        <v>0</v>
      </c>
      <c r="H126" s="61">
        <f>IF(G126=0,0,G126/G$121*100)</f>
        <v>0</v>
      </c>
      <c r="I126" s="62">
        <f>Monatsplanung!EB126</f>
        <v>0</v>
      </c>
      <c r="J126" s="61">
        <f>IF(I126=0,0,I126/I$121*100)</f>
        <v>0</v>
      </c>
      <c r="K126" s="62">
        <f>Monatsplanung!FK126</f>
        <v>0</v>
      </c>
      <c r="L126" s="61">
        <f>IF(K126=0,0,K126/K$121*100)</f>
        <v>0</v>
      </c>
      <c r="M126" s="74"/>
      <c r="N126" s="74"/>
      <c r="O126" s="282"/>
      <c r="P126" s="295"/>
      <c r="Q126" s="292"/>
      <c r="R126" s="281"/>
      <c r="S126" s="281"/>
      <c r="T126" s="281"/>
      <c r="U126" s="299"/>
      <c r="V126" s="281"/>
      <c r="W126" s="282"/>
      <c r="X126" s="282"/>
      <c r="Y126" s="282"/>
      <c r="Z126" s="282"/>
      <c r="AA126" s="282"/>
      <c r="AB126" s="282"/>
      <c r="AC126" s="282"/>
      <c r="AD126" s="281"/>
    </row>
    <row r="127" spans="1:30" ht="4.5" customHeight="1" x14ac:dyDescent="0.2">
      <c r="A127" s="59"/>
      <c r="B127" s="59"/>
      <c r="C127" s="62"/>
      <c r="D127" s="61"/>
      <c r="E127" s="62"/>
      <c r="F127" s="61"/>
      <c r="G127" s="62"/>
      <c r="H127" s="61"/>
      <c r="I127" s="62"/>
      <c r="J127" s="61"/>
      <c r="K127" s="62"/>
      <c r="L127" s="61"/>
      <c r="M127" s="74"/>
      <c r="N127" s="74"/>
      <c r="O127" s="282"/>
      <c r="P127" s="295"/>
      <c r="Q127" s="292"/>
      <c r="R127" s="281"/>
      <c r="S127" s="281"/>
      <c r="T127" s="281"/>
      <c r="U127" s="299"/>
      <c r="V127" s="281"/>
      <c r="W127" s="282"/>
      <c r="X127" s="282"/>
      <c r="Y127" s="282"/>
      <c r="Z127" s="282"/>
      <c r="AA127" s="282"/>
      <c r="AB127" s="282"/>
      <c r="AC127" s="282"/>
      <c r="AD127" s="281"/>
    </row>
    <row r="128" spans="1:30" s="28" customFormat="1" collapsed="1" x14ac:dyDescent="0.2">
      <c r="A128" s="50" t="s">
        <v>67</v>
      </c>
      <c r="B128" s="50" t="s">
        <v>315</v>
      </c>
      <c r="C128" s="51">
        <f>SUM(C129:C133)</f>
        <v>0</v>
      </c>
      <c r="D128" s="52">
        <f>IF(C128=0,0,C128/C$149*100)</f>
        <v>0</v>
      </c>
      <c r="E128" s="51">
        <f>SUM(E129:E133)</f>
        <v>0</v>
      </c>
      <c r="F128" s="52">
        <f>IF(E128=0,0,E128/E$149*100)</f>
        <v>0</v>
      </c>
      <c r="G128" s="51">
        <f>SUM(G129:G133)</f>
        <v>0</v>
      </c>
      <c r="H128" s="52">
        <f>IF(G128=0,0,G128/G$149*100)</f>
        <v>0</v>
      </c>
      <c r="I128" s="51">
        <f>SUM(I129:I133)</f>
        <v>0</v>
      </c>
      <c r="J128" s="52">
        <f>IF(I128=0,0,I128/I$149*100)</f>
        <v>0</v>
      </c>
      <c r="K128" s="51">
        <f>SUM(K129:K133)</f>
        <v>0</v>
      </c>
      <c r="L128" s="52">
        <f>IF(K128=0,0,K128/K$149*100)</f>
        <v>0</v>
      </c>
      <c r="M128" s="127"/>
      <c r="N128" s="71"/>
      <c r="O128" s="282"/>
      <c r="P128" s="404" t="str">
        <f>A135</f>
        <v>checks, cash on hand</v>
      </c>
      <c r="Q128" s="403">
        <f>C135</f>
        <v>0</v>
      </c>
      <c r="R128" s="293">
        <f>E135</f>
        <v>0</v>
      </c>
      <c r="S128" s="293">
        <f>G135</f>
        <v>0</v>
      </c>
      <c r="T128" s="293">
        <f>I135</f>
        <v>0</v>
      </c>
      <c r="U128" s="382">
        <f>K135</f>
        <v>0</v>
      </c>
      <c r="V128" s="285"/>
      <c r="W128" s="279"/>
      <c r="X128" s="279"/>
      <c r="Y128" s="279"/>
      <c r="Z128" s="279"/>
      <c r="AA128" s="279"/>
      <c r="AB128" s="279"/>
      <c r="AC128" s="279"/>
      <c r="AD128" s="285"/>
    </row>
    <row r="129" spans="1:30" hidden="1" outlineLevel="1" x14ac:dyDescent="0.2">
      <c r="A129" s="128">
        <f>Monatsplanung!$A129</f>
        <v>0</v>
      </c>
      <c r="B129" s="128">
        <f>Monatsplanung!$B129</f>
        <v>0</v>
      </c>
      <c r="C129" s="60">
        <f>Monatsplanung!AA129</f>
        <v>0</v>
      </c>
      <c r="D129" s="61">
        <f>IF(C129=0,0,C129/C$128*100)</f>
        <v>0</v>
      </c>
      <c r="E129" s="60">
        <f>Monatsplanung!BJ129</f>
        <v>0</v>
      </c>
      <c r="F129" s="61">
        <f>IF(E129=0,0,E129/E$128*100)</f>
        <v>0</v>
      </c>
      <c r="G129" s="62">
        <f>Monatsplanung!CS129</f>
        <v>0</v>
      </c>
      <c r="H129" s="61">
        <f>IF(G129=0,0,G129/G$128*100)</f>
        <v>0</v>
      </c>
      <c r="I129" s="62">
        <f>Monatsplanung!EB129</f>
        <v>0</v>
      </c>
      <c r="J129" s="61">
        <f>IF(I129=0,0,I129/I$128*100)</f>
        <v>0</v>
      </c>
      <c r="K129" s="62">
        <f>Monatsplanung!FK129</f>
        <v>0</v>
      </c>
      <c r="L129" s="61">
        <f>IF(K129=0,0,K129/K$128*100)</f>
        <v>0</v>
      </c>
      <c r="M129" s="74"/>
      <c r="N129" s="74"/>
      <c r="O129" s="282"/>
      <c r="P129" s="295"/>
      <c r="Q129" s="292"/>
      <c r="R129" s="281"/>
      <c r="S129" s="281"/>
      <c r="T129" s="281"/>
      <c r="U129" s="299"/>
      <c r="V129" s="281"/>
      <c r="W129" s="282"/>
      <c r="X129" s="282"/>
      <c r="Y129" s="282"/>
      <c r="Z129" s="282"/>
      <c r="AA129" s="282"/>
      <c r="AB129" s="282"/>
      <c r="AC129" s="282"/>
      <c r="AD129" s="281"/>
    </row>
    <row r="130" spans="1:30" hidden="1" outlineLevel="1" x14ac:dyDescent="0.2">
      <c r="A130" s="128">
        <f>Monatsplanung!$A130</f>
        <v>0</v>
      </c>
      <c r="B130" s="128">
        <f>Monatsplanung!$B130</f>
        <v>0</v>
      </c>
      <c r="C130" s="60">
        <f>Monatsplanung!AA130</f>
        <v>0</v>
      </c>
      <c r="D130" s="61">
        <f>IF(C130=0,0,C130/C$128*100)</f>
        <v>0</v>
      </c>
      <c r="E130" s="60">
        <f>Monatsplanung!BJ130</f>
        <v>0</v>
      </c>
      <c r="F130" s="61">
        <f>IF(E130=0,0,E130/E$128*100)</f>
        <v>0</v>
      </c>
      <c r="G130" s="62">
        <f>Monatsplanung!CS130</f>
        <v>0</v>
      </c>
      <c r="H130" s="61">
        <f>IF(G130=0,0,G130/G$128*100)</f>
        <v>0</v>
      </c>
      <c r="I130" s="62">
        <f>Monatsplanung!EB130</f>
        <v>0</v>
      </c>
      <c r="J130" s="61">
        <f>IF(I130=0,0,I130/I$128*100)</f>
        <v>0</v>
      </c>
      <c r="K130" s="62">
        <f>Monatsplanung!FK130</f>
        <v>0</v>
      </c>
      <c r="L130" s="61">
        <f>IF(K130=0,0,K130/K$128*100)</f>
        <v>0</v>
      </c>
      <c r="M130" s="74"/>
      <c r="N130" s="74"/>
      <c r="O130" s="282"/>
      <c r="P130" s="295"/>
      <c r="Q130" s="292"/>
      <c r="R130" s="281"/>
      <c r="S130" s="281"/>
      <c r="T130" s="281"/>
      <c r="U130" s="299"/>
      <c r="V130" s="281"/>
      <c r="W130" s="282"/>
      <c r="X130" s="282"/>
      <c r="Y130" s="282"/>
      <c r="Z130" s="282"/>
      <c r="AA130" s="282"/>
      <c r="AB130" s="282"/>
      <c r="AC130" s="282"/>
      <c r="AD130" s="281"/>
    </row>
    <row r="131" spans="1:30" hidden="1" outlineLevel="1" x14ac:dyDescent="0.2">
      <c r="A131" s="128">
        <f>Monatsplanung!$A131</f>
        <v>0</v>
      </c>
      <c r="B131" s="128">
        <f>Monatsplanung!$B131</f>
        <v>0</v>
      </c>
      <c r="C131" s="60">
        <f>Monatsplanung!AA131</f>
        <v>0</v>
      </c>
      <c r="D131" s="61">
        <f>IF(C131=0,0,C131/C$128*100)</f>
        <v>0</v>
      </c>
      <c r="E131" s="60">
        <f>Monatsplanung!BJ131</f>
        <v>0</v>
      </c>
      <c r="F131" s="61">
        <f>IF(E131=0,0,E131/E$128*100)</f>
        <v>0</v>
      </c>
      <c r="G131" s="62">
        <f>Monatsplanung!CS131</f>
        <v>0</v>
      </c>
      <c r="H131" s="61">
        <f>IF(G131=0,0,G131/G$128*100)</f>
        <v>0</v>
      </c>
      <c r="I131" s="62">
        <f>Monatsplanung!EB131</f>
        <v>0</v>
      </c>
      <c r="J131" s="61">
        <f>IF(I131=0,0,I131/I$128*100)</f>
        <v>0</v>
      </c>
      <c r="K131" s="62">
        <f>Monatsplanung!FK131</f>
        <v>0</v>
      </c>
      <c r="L131" s="61">
        <f>IF(K131=0,0,K131/K$128*100)</f>
        <v>0</v>
      </c>
      <c r="M131" s="74"/>
      <c r="N131" s="74"/>
      <c r="O131" s="282"/>
      <c r="P131" s="295"/>
      <c r="Q131" s="292"/>
      <c r="R131" s="281"/>
      <c r="S131" s="281"/>
      <c r="T131" s="281"/>
      <c r="U131" s="299"/>
      <c r="V131" s="281"/>
      <c r="W131" s="282"/>
      <c r="X131" s="282"/>
      <c r="Y131" s="282"/>
      <c r="Z131" s="282"/>
      <c r="AA131" s="282"/>
      <c r="AB131" s="282"/>
      <c r="AC131" s="282"/>
      <c r="AD131" s="281"/>
    </row>
    <row r="132" spans="1:30" hidden="1" outlineLevel="1" x14ac:dyDescent="0.2">
      <c r="A132" s="128">
        <f>Monatsplanung!$A132</f>
        <v>0</v>
      </c>
      <c r="B132" s="128">
        <f>Monatsplanung!$B132</f>
        <v>0</v>
      </c>
      <c r="C132" s="60">
        <f>Monatsplanung!AA132</f>
        <v>0</v>
      </c>
      <c r="D132" s="61">
        <f>IF(C132=0,0,C132/C$128*100)</f>
        <v>0</v>
      </c>
      <c r="E132" s="60">
        <f>Monatsplanung!BJ132</f>
        <v>0</v>
      </c>
      <c r="F132" s="61">
        <f>IF(E132=0,0,E132/E$128*100)</f>
        <v>0</v>
      </c>
      <c r="G132" s="62">
        <f>Monatsplanung!CS132</f>
        <v>0</v>
      </c>
      <c r="H132" s="61">
        <f>IF(G132=0,0,G132/G$128*100)</f>
        <v>0</v>
      </c>
      <c r="I132" s="62">
        <f>Monatsplanung!EB132</f>
        <v>0</v>
      </c>
      <c r="J132" s="61">
        <f>IF(I132=0,0,I132/I$128*100)</f>
        <v>0</v>
      </c>
      <c r="K132" s="62">
        <f>Monatsplanung!FK132</f>
        <v>0</v>
      </c>
      <c r="L132" s="61">
        <f>IF(K132=0,0,K132/K$128*100)</f>
        <v>0</v>
      </c>
      <c r="M132" s="74"/>
      <c r="N132" s="74"/>
      <c r="O132" s="282"/>
      <c r="P132" s="295"/>
      <c r="Q132" s="292"/>
      <c r="R132" s="281"/>
      <c r="S132" s="281"/>
      <c r="T132" s="281"/>
      <c r="U132" s="299"/>
      <c r="V132" s="281"/>
      <c r="W132" s="282"/>
      <c r="X132" s="282"/>
      <c r="Y132" s="282"/>
      <c r="Z132" s="282"/>
      <c r="AA132" s="282"/>
      <c r="AB132" s="282"/>
      <c r="AC132" s="282"/>
      <c r="AD132" s="281"/>
    </row>
    <row r="133" spans="1:30" hidden="1" outlineLevel="1" x14ac:dyDescent="0.2">
      <c r="A133" s="128" t="str">
        <f>Monatsplanung!$A133</f>
        <v>accounts receivables acc. DSO</v>
      </c>
      <c r="B133" s="128" t="str">
        <f>Monatsplanung!$B133</f>
        <v>Forderungen L+L gemäß DSO</v>
      </c>
      <c r="C133" s="60">
        <f>Monatsplanung!AA133</f>
        <v>0</v>
      </c>
      <c r="D133" s="61">
        <f>IF(C133=0,0,C133/C$128*100)</f>
        <v>0</v>
      </c>
      <c r="E133" s="60">
        <f>Monatsplanung!BJ133</f>
        <v>0</v>
      </c>
      <c r="F133" s="61">
        <f>IF(E133=0,0,E133/E$128*100)</f>
        <v>0</v>
      </c>
      <c r="G133" s="62">
        <f>Monatsplanung!CS133</f>
        <v>0</v>
      </c>
      <c r="H133" s="61">
        <f>IF(G133=0,0,G133/G$128*100)</f>
        <v>0</v>
      </c>
      <c r="I133" s="62">
        <f>Monatsplanung!EB133</f>
        <v>0</v>
      </c>
      <c r="J133" s="61">
        <f>IF(I133=0,0,I133/I$128*100)</f>
        <v>0</v>
      </c>
      <c r="K133" s="62">
        <f>Monatsplanung!FK133</f>
        <v>0</v>
      </c>
      <c r="L133" s="61">
        <f>IF(K133=0,0,K133/K$128*100)</f>
        <v>0</v>
      </c>
      <c r="M133" s="74"/>
      <c r="N133" s="74"/>
      <c r="O133" s="282"/>
      <c r="P133" s="295"/>
      <c r="Q133" s="292"/>
      <c r="R133" s="281"/>
      <c r="S133" s="281"/>
      <c r="T133" s="281"/>
      <c r="U133" s="299"/>
      <c r="V133" s="281"/>
      <c r="W133" s="282"/>
      <c r="X133" s="282"/>
      <c r="Y133" s="282"/>
      <c r="Z133" s="282"/>
      <c r="AA133" s="282"/>
      <c r="AB133" s="282"/>
      <c r="AC133" s="282"/>
      <c r="AD133" s="281"/>
    </row>
    <row r="134" spans="1:30" ht="4.5" customHeight="1" x14ac:dyDescent="0.2">
      <c r="A134" s="59"/>
      <c r="B134" s="59"/>
      <c r="C134" s="62"/>
      <c r="D134" s="61"/>
      <c r="E134" s="62"/>
      <c r="F134" s="61"/>
      <c r="G134" s="62"/>
      <c r="H134" s="61"/>
      <c r="I134" s="62"/>
      <c r="J134" s="61"/>
      <c r="K134" s="62"/>
      <c r="L134" s="61"/>
      <c r="M134" s="74"/>
      <c r="N134" s="74"/>
      <c r="O134" s="282"/>
      <c r="P134" s="295"/>
      <c r="Q134" s="292"/>
      <c r="R134" s="281"/>
      <c r="S134" s="281"/>
      <c r="T134" s="281"/>
      <c r="U134" s="299"/>
      <c r="V134" s="281"/>
      <c r="W134" s="282"/>
      <c r="X134" s="282"/>
      <c r="Y134" s="282"/>
      <c r="Z134" s="282"/>
      <c r="AA134" s="282"/>
      <c r="AB134" s="282"/>
      <c r="AC134" s="282"/>
      <c r="AD134" s="281"/>
    </row>
    <row r="135" spans="1:30" s="28" customFormat="1" collapsed="1" x14ac:dyDescent="0.2">
      <c r="A135" s="50" t="s">
        <v>22</v>
      </c>
      <c r="B135" s="50" t="s">
        <v>316</v>
      </c>
      <c r="C135" s="51">
        <f>SUM(C136:C140)</f>
        <v>0</v>
      </c>
      <c r="D135" s="52">
        <f>IF(C135=0,0,C135/C$149*100)</f>
        <v>0</v>
      </c>
      <c r="E135" s="51">
        <f>SUM(E136:E140)</f>
        <v>0</v>
      </c>
      <c r="F135" s="52">
        <f>IF(E135=0,0,E135/E$149*100)</f>
        <v>0</v>
      </c>
      <c r="G135" s="51">
        <f>SUM(G136:G140)</f>
        <v>0</v>
      </c>
      <c r="H135" s="52">
        <f>IF(G135=0,0,G135/G$149*100)</f>
        <v>0</v>
      </c>
      <c r="I135" s="51">
        <f>SUM(I136:I140)</f>
        <v>0</v>
      </c>
      <c r="J135" s="52">
        <f>IF(I135=0,0,I135/I$149*100)</f>
        <v>0</v>
      </c>
      <c r="K135" s="51">
        <f>SUM(K136:K140)</f>
        <v>0</v>
      </c>
      <c r="L135" s="52">
        <f>IF(K135=0,0,K135/K$149*100)</f>
        <v>0</v>
      </c>
      <c r="M135" s="127"/>
      <c r="N135" s="71"/>
      <c r="O135" s="282"/>
      <c r="P135" s="295"/>
      <c r="Q135" s="292"/>
      <c r="R135" s="281"/>
      <c r="S135" s="281"/>
      <c r="T135" s="281"/>
      <c r="U135" s="299"/>
      <c r="V135" s="285"/>
      <c r="W135" s="279"/>
      <c r="X135" s="279"/>
      <c r="Y135" s="279"/>
      <c r="Z135" s="279"/>
      <c r="AA135" s="279"/>
      <c r="AB135" s="279"/>
      <c r="AC135" s="279"/>
      <c r="AD135" s="285"/>
    </row>
    <row r="136" spans="1:30" hidden="1" outlineLevel="1" x14ac:dyDescent="0.2">
      <c r="A136" s="128" t="str">
        <f>Monatsplanung!$A136</f>
        <v>total cash position</v>
      </c>
      <c r="B136" s="128" t="str">
        <f>Monatsplanung!$B136</f>
        <v>Cashbestand gesamt</v>
      </c>
      <c r="C136" s="60">
        <f>Monatsplanung!AA136</f>
        <v>0</v>
      </c>
      <c r="D136" s="61">
        <f>IF(C136=0,0,C136/C$135*100)</f>
        <v>0</v>
      </c>
      <c r="E136" s="60">
        <f>Monatsplanung!BJ136</f>
        <v>0</v>
      </c>
      <c r="F136" s="61">
        <f>IF(E136=0,0,E136/E$135*100)</f>
        <v>0</v>
      </c>
      <c r="G136" s="62">
        <f>Monatsplanung!CS136</f>
        <v>0</v>
      </c>
      <c r="H136" s="61">
        <f>IF(G136=0,0,G136/G$135*100)</f>
        <v>0</v>
      </c>
      <c r="I136" s="62">
        <f>Monatsplanung!EB136</f>
        <v>0</v>
      </c>
      <c r="J136" s="61">
        <f>IF(I136=0,0,I136/I$135*100)</f>
        <v>0</v>
      </c>
      <c r="K136" s="62">
        <f>Monatsplanung!FK136</f>
        <v>0</v>
      </c>
      <c r="L136" s="61">
        <f>IF(K136=0,0,K136/K$135*100)</f>
        <v>0</v>
      </c>
      <c r="M136" s="74"/>
      <c r="N136" s="74"/>
      <c r="O136" s="282"/>
      <c r="P136" s="295"/>
      <c r="Q136" s="292"/>
      <c r="R136" s="281"/>
      <c r="S136" s="281"/>
      <c r="T136" s="281"/>
      <c r="U136" s="299"/>
      <c r="V136" s="281"/>
      <c r="W136" s="282"/>
      <c r="X136" s="282"/>
      <c r="Y136" s="282"/>
      <c r="Z136" s="282"/>
      <c r="AA136" s="282"/>
      <c r="AB136" s="282"/>
      <c r="AC136" s="282"/>
      <c r="AD136" s="281"/>
    </row>
    <row r="137" spans="1:30" hidden="1" outlineLevel="1" x14ac:dyDescent="0.2">
      <c r="A137" s="128">
        <f>Monatsplanung!$A137</f>
        <v>0</v>
      </c>
      <c r="B137" s="128">
        <f>Monatsplanung!$B137</f>
        <v>0</v>
      </c>
      <c r="C137" s="60">
        <f>Monatsplanung!AA137</f>
        <v>0</v>
      </c>
      <c r="D137" s="61">
        <f>IF(C137=0,0,C137/C$135*100)</f>
        <v>0</v>
      </c>
      <c r="E137" s="60">
        <f>Monatsplanung!BJ137</f>
        <v>0</v>
      </c>
      <c r="F137" s="61">
        <f>IF(E137=0,0,E137/E$135*100)</f>
        <v>0</v>
      </c>
      <c r="G137" s="62">
        <f>Monatsplanung!CS137</f>
        <v>0</v>
      </c>
      <c r="H137" s="61">
        <f>IF(G137=0,0,G137/G$135*100)</f>
        <v>0</v>
      </c>
      <c r="I137" s="62">
        <f>Monatsplanung!EB137</f>
        <v>0</v>
      </c>
      <c r="J137" s="61">
        <f>IF(I137=0,0,I137/I$135*100)</f>
        <v>0</v>
      </c>
      <c r="K137" s="62">
        <f>Monatsplanung!FK137</f>
        <v>0</v>
      </c>
      <c r="L137" s="61">
        <f>IF(K137=0,0,K137/K$135*100)</f>
        <v>0</v>
      </c>
      <c r="M137" s="74"/>
      <c r="N137" s="74"/>
      <c r="O137" s="282"/>
      <c r="P137" s="295"/>
      <c r="Q137" s="292"/>
      <c r="R137" s="281"/>
      <c r="S137" s="281"/>
      <c r="T137" s="281"/>
      <c r="U137" s="299"/>
      <c r="V137" s="281"/>
      <c r="W137" s="282"/>
      <c r="X137" s="282"/>
      <c r="Y137" s="282"/>
      <c r="Z137" s="282"/>
      <c r="AA137" s="282"/>
      <c r="AB137" s="282"/>
      <c r="AC137" s="282"/>
      <c r="AD137" s="281"/>
    </row>
    <row r="138" spans="1:30" hidden="1" outlineLevel="1" x14ac:dyDescent="0.2">
      <c r="A138" s="128">
        <f>Monatsplanung!$A138</f>
        <v>0</v>
      </c>
      <c r="B138" s="128">
        <f>Monatsplanung!$B138</f>
        <v>0</v>
      </c>
      <c r="C138" s="60">
        <f>Monatsplanung!AA138</f>
        <v>0</v>
      </c>
      <c r="D138" s="61">
        <f>IF(C138=0,0,C138/C$135*100)</f>
        <v>0</v>
      </c>
      <c r="E138" s="60">
        <f>Monatsplanung!BJ138</f>
        <v>0</v>
      </c>
      <c r="F138" s="61">
        <f>IF(E138=0,0,E138/E$135*100)</f>
        <v>0</v>
      </c>
      <c r="G138" s="62">
        <f>Monatsplanung!CS138</f>
        <v>0</v>
      </c>
      <c r="H138" s="61">
        <f>IF(G138=0,0,G138/G$135*100)</f>
        <v>0</v>
      </c>
      <c r="I138" s="62">
        <f>Monatsplanung!EB138</f>
        <v>0</v>
      </c>
      <c r="J138" s="61">
        <f>IF(I138=0,0,I138/I$135*100)</f>
        <v>0</v>
      </c>
      <c r="K138" s="62">
        <f>Monatsplanung!FK138</f>
        <v>0</v>
      </c>
      <c r="L138" s="61">
        <f>IF(K138=0,0,K138/K$135*100)</f>
        <v>0</v>
      </c>
      <c r="M138" s="74"/>
      <c r="N138" s="74"/>
      <c r="O138" s="282"/>
      <c r="P138" s="295"/>
      <c r="Q138" s="292"/>
      <c r="R138" s="281"/>
      <c r="S138" s="281"/>
      <c r="T138" s="281"/>
      <c r="U138" s="299"/>
      <c r="V138" s="281"/>
      <c r="W138" s="282"/>
      <c r="X138" s="282"/>
      <c r="Y138" s="282"/>
      <c r="Z138" s="282"/>
      <c r="AA138" s="282"/>
      <c r="AB138" s="282"/>
      <c r="AC138" s="282"/>
      <c r="AD138" s="281"/>
    </row>
    <row r="139" spans="1:30" hidden="1" outlineLevel="1" x14ac:dyDescent="0.2">
      <c r="A139" s="128">
        <f>Monatsplanung!$A139</f>
        <v>0</v>
      </c>
      <c r="B139" s="128">
        <f>Monatsplanung!$B139</f>
        <v>0</v>
      </c>
      <c r="C139" s="60">
        <f>Monatsplanung!AA139</f>
        <v>0</v>
      </c>
      <c r="D139" s="61">
        <f>IF(C139=0,0,C139/C$135*100)</f>
        <v>0</v>
      </c>
      <c r="E139" s="60">
        <f>Monatsplanung!BJ139</f>
        <v>0</v>
      </c>
      <c r="F139" s="61">
        <f>IF(E139=0,0,E139/E$135*100)</f>
        <v>0</v>
      </c>
      <c r="G139" s="62">
        <f>Monatsplanung!CS139</f>
        <v>0</v>
      </c>
      <c r="H139" s="61">
        <f>IF(G139=0,0,G139/G$135*100)</f>
        <v>0</v>
      </c>
      <c r="I139" s="62">
        <f>Monatsplanung!EB139</f>
        <v>0</v>
      </c>
      <c r="J139" s="61">
        <f>IF(I139=0,0,I139/I$135*100)</f>
        <v>0</v>
      </c>
      <c r="K139" s="62">
        <f>Monatsplanung!FK139</f>
        <v>0</v>
      </c>
      <c r="L139" s="61">
        <f>IF(K139=0,0,K139/K$135*100)</f>
        <v>0</v>
      </c>
      <c r="M139" s="74"/>
      <c r="N139" s="74"/>
      <c r="O139" s="282"/>
      <c r="P139" s="295"/>
      <c r="Q139" s="292"/>
      <c r="R139" s="281"/>
      <c r="S139" s="281"/>
      <c r="T139" s="281"/>
      <c r="U139" s="299"/>
      <c r="V139" s="281"/>
      <c r="W139" s="282"/>
      <c r="X139" s="282"/>
      <c r="Y139" s="282"/>
      <c r="Z139" s="282"/>
      <c r="AA139" s="282"/>
      <c r="AB139" s="282"/>
      <c r="AC139" s="282"/>
      <c r="AD139" s="281"/>
    </row>
    <row r="140" spans="1:30" hidden="1" outlineLevel="1" x14ac:dyDescent="0.2">
      <c r="A140" s="128">
        <f>Monatsplanung!$A140</f>
        <v>0</v>
      </c>
      <c r="B140" s="128">
        <f>Monatsplanung!$B140</f>
        <v>0</v>
      </c>
      <c r="C140" s="60">
        <f>Monatsplanung!AA140</f>
        <v>0</v>
      </c>
      <c r="D140" s="61">
        <f>IF(C140=0,0,C140/C$135*100)</f>
        <v>0</v>
      </c>
      <c r="E140" s="60">
        <f>Monatsplanung!BJ140</f>
        <v>0</v>
      </c>
      <c r="F140" s="61">
        <f>IF(E140=0,0,E140/E$135*100)</f>
        <v>0</v>
      </c>
      <c r="G140" s="62">
        <f>Monatsplanung!CS140</f>
        <v>0</v>
      </c>
      <c r="H140" s="61">
        <f>IF(G140=0,0,G140/G$135*100)</f>
        <v>0</v>
      </c>
      <c r="I140" s="62">
        <f>Monatsplanung!EB140</f>
        <v>0</v>
      </c>
      <c r="J140" s="61">
        <f>IF(I140=0,0,I140/I$135*100)</f>
        <v>0</v>
      </c>
      <c r="K140" s="62">
        <f>Monatsplanung!FK140</f>
        <v>0</v>
      </c>
      <c r="L140" s="61">
        <f>IF(K140=0,0,K140/K$135*100)</f>
        <v>0</v>
      </c>
      <c r="M140" s="74"/>
      <c r="N140" s="74"/>
      <c r="O140" s="282"/>
      <c r="P140" s="295"/>
      <c r="Q140" s="292"/>
      <c r="R140" s="281"/>
      <c r="S140" s="281"/>
      <c r="T140" s="281"/>
      <c r="U140" s="299"/>
      <c r="V140" s="281"/>
      <c r="W140" s="282"/>
      <c r="X140" s="282"/>
      <c r="Y140" s="282"/>
      <c r="Z140" s="282"/>
      <c r="AA140" s="282"/>
      <c r="AB140" s="282"/>
      <c r="AC140" s="282"/>
      <c r="AD140" s="281"/>
    </row>
    <row r="141" spans="1:30" ht="4.5" customHeight="1" x14ac:dyDescent="0.2">
      <c r="A141" s="49"/>
      <c r="B141" s="49"/>
      <c r="C141" s="62"/>
      <c r="D141" s="61"/>
      <c r="E141" s="62"/>
      <c r="F141" s="61"/>
      <c r="G141" s="62"/>
      <c r="H141" s="61"/>
      <c r="I141" s="62"/>
      <c r="J141" s="61"/>
      <c r="K141" s="62"/>
      <c r="L141" s="61"/>
      <c r="M141" s="74"/>
      <c r="N141" s="74"/>
      <c r="O141" s="282"/>
      <c r="P141" s="295"/>
      <c r="Q141" s="292"/>
      <c r="R141" s="281"/>
      <c r="S141" s="281"/>
      <c r="T141" s="281"/>
      <c r="U141" s="299"/>
      <c r="V141" s="281"/>
      <c r="W141" s="282"/>
      <c r="X141" s="282"/>
      <c r="Y141" s="282"/>
      <c r="Z141" s="282"/>
      <c r="AA141" s="282"/>
      <c r="AB141" s="282"/>
      <c r="AC141" s="282"/>
      <c r="AD141" s="281"/>
    </row>
    <row r="142" spans="1:30" s="28" customFormat="1" collapsed="1" x14ac:dyDescent="0.2">
      <c r="A142" s="50" t="s">
        <v>23</v>
      </c>
      <c r="B142" s="50" t="s">
        <v>317</v>
      </c>
      <c r="C142" s="51">
        <f>SUM(C143:C147)</f>
        <v>0</v>
      </c>
      <c r="D142" s="52">
        <f>IF(C142=0,0,C142/C$149*100)</f>
        <v>0</v>
      </c>
      <c r="E142" s="51">
        <f>SUM(E143:E147)</f>
        <v>0</v>
      </c>
      <c r="F142" s="52">
        <f>IF(E142=0,0,E142/E$149*100)</f>
        <v>0</v>
      </c>
      <c r="G142" s="51">
        <f>SUM(G143:G147)</f>
        <v>0</v>
      </c>
      <c r="H142" s="52">
        <f>IF(G142=0,0,G142/G$149*100)</f>
        <v>0</v>
      </c>
      <c r="I142" s="51">
        <f>SUM(I143:I147)</f>
        <v>0</v>
      </c>
      <c r="J142" s="52">
        <f>IF(I142=0,0,I142/I$149*100)</f>
        <v>0</v>
      </c>
      <c r="K142" s="51">
        <f>SUM(K143:K147)</f>
        <v>0</v>
      </c>
      <c r="L142" s="52">
        <f>IF(K142=0,0,K142/K$149*100)</f>
        <v>0</v>
      </c>
      <c r="M142" s="127"/>
      <c r="N142" s="71"/>
      <c r="O142" s="282"/>
      <c r="P142" s="295"/>
      <c r="Q142" s="292"/>
      <c r="R142" s="281"/>
      <c r="S142" s="281"/>
      <c r="T142" s="281"/>
      <c r="U142" s="299"/>
      <c r="V142" s="285"/>
      <c r="W142" s="279"/>
      <c r="X142" s="279"/>
      <c r="Y142" s="279"/>
      <c r="Z142" s="279"/>
      <c r="AA142" s="279"/>
      <c r="AB142" s="279"/>
      <c r="AC142" s="279"/>
      <c r="AD142" s="285"/>
    </row>
    <row r="143" spans="1:30" hidden="1" outlineLevel="1" x14ac:dyDescent="0.2">
      <c r="A143" s="128">
        <f>Monatsplanung!$A143</f>
        <v>0</v>
      </c>
      <c r="B143" s="128">
        <f>Monatsplanung!$B143</f>
        <v>0</v>
      </c>
      <c r="C143" s="60">
        <f>Monatsplanung!AA143</f>
        <v>0</v>
      </c>
      <c r="D143" s="61">
        <f>IF(C143=0,0,C143/C$142*100)</f>
        <v>0</v>
      </c>
      <c r="E143" s="60">
        <f>Monatsplanung!BJ143</f>
        <v>0</v>
      </c>
      <c r="F143" s="61">
        <f>IF(E143=0,0,E143/E$142*100)</f>
        <v>0</v>
      </c>
      <c r="G143" s="62">
        <f>Monatsplanung!CS143</f>
        <v>0</v>
      </c>
      <c r="H143" s="61">
        <f>IF(G143=0,0,G143/G$142*100)</f>
        <v>0</v>
      </c>
      <c r="I143" s="62">
        <f>Monatsplanung!EB143</f>
        <v>0</v>
      </c>
      <c r="J143" s="61">
        <f>IF(I143=0,0,I143/I$142*100)</f>
        <v>0</v>
      </c>
      <c r="K143" s="62">
        <f>Monatsplanung!FK143</f>
        <v>0</v>
      </c>
      <c r="L143" s="61">
        <f>IF(K143=0,0,K143/K$142*100)</f>
        <v>0</v>
      </c>
      <c r="M143" s="74"/>
      <c r="N143" s="74"/>
      <c r="O143" s="282"/>
      <c r="P143" s="295"/>
      <c r="Q143" s="292"/>
      <c r="R143" s="281"/>
      <c r="S143" s="281"/>
      <c r="T143" s="281"/>
      <c r="U143" s="299"/>
      <c r="V143" s="281"/>
      <c r="W143" s="282"/>
      <c r="X143" s="282"/>
      <c r="Y143" s="282"/>
      <c r="Z143" s="282"/>
      <c r="AA143" s="282"/>
      <c r="AB143" s="282"/>
      <c r="AC143" s="282"/>
      <c r="AD143" s="281"/>
    </row>
    <row r="144" spans="1:30" hidden="1" outlineLevel="1" x14ac:dyDescent="0.2">
      <c r="A144" s="128">
        <f>Monatsplanung!$A144</f>
        <v>0</v>
      </c>
      <c r="B144" s="128">
        <f>Monatsplanung!$B144</f>
        <v>0</v>
      </c>
      <c r="C144" s="60">
        <f>Monatsplanung!AA144</f>
        <v>0</v>
      </c>
      <c r="D144" s="61">
        <f>IF(C144=0,0,C144/C$142*100)</f>
        <v>0</v>
      </c>
      <c r="E144" s="60">
        <f>Monatsplanung!BJ144</f>
        <v>0</v>
      </c>
      <c r="F144" s="61">
        <f>IF(E144=0,0,E144/E$142*100)</f>
        <v>0</v>
      </c>
      <c r="G144" s="62">
        <f>Monatsplanung!CS144</f>
        <v>0</v>
      </c>
      <c r="H144" s="61">
        <f>IF(G144=0,0,G144/G$142*100)</f>
        <v>0</v>
      </c>
      <c r="I144" s="62">
        <f>Monatsplanung!EB144</f>
        <v>0</v>
      </c>
      <c r="J144" s="61">
        <f>IF(I144=0,0,I144/I$142*100)</f>
        <v>0</v>
      </c>
      <c r="K144" s="62">
        <f>Monatsplanung!FK144</f>
        <v>0</v>
      </c>
      <c r="L144" s="61">
        <f>IF(K144=0,0,K144/K$142*100)</f>
        <v>0</v>
      </c>
      <c r="M144" s="74"/>
      <c r="N144" s="74"/>
      <c r="O144" s="282"/>
      <c r="P144" s="295"/>
      <c r="Q144" s="292"/>
      <c r="R144" s="281"/>
      <c r="S144" s="281"/>
      <c r="T144" s="281"/>
      <c r="U144" s="299"/>
      <c r="V144" s="281"/>
      <c r="W144" s="282"/>
      <c r="X144" s="282"/>
      <c r="Y144" s="282"/>
      <c r="Z144" s="282"/>
      <c r="AA144" s="282"/>
      <c r="AB144" s="282"/>
      <c r="AC144" s="282"/>
      <c r="AD144" s="281"/>
    </row>
    <row r="145" spans="1:30" hidden="1" outlineLevel="1" x14ac:dyDescent="0.2">
      <c r="A145" s="128">
        <f>Monatsplanung!$A145</f>
        <v>0</v>
      </c>
      <c r="B145" s="128">
        <f>Monatsplanung!$B145</f>
        <v>0</v>
      </c>
      <c r="C145" s="60">
        <f>Monatsplanung!AA145</f>
        <v>0</v>
      </c>
      <c r="D145" s="61">
        <f>IF(C145=0,0,C145/C$142*100)</f>
        <v>0</v>
      </c>
      <c r="E145" s="60">
        <f>Monatsplanung!BJ145</f>
        <v>0</v>
      </c>
      <c r="F145" s="61">
        <f>IF(E145=0,0,E145/E$142*100)</f>
        <v>0</v>
      </c>
      <c r="G145" s="62">
        <f>Monatsplanung!CS145</f>
        <v>0</v>
      </c>
      <c r="H145" s="61">
        <f>IF(G145=0,0,G145/G$142*100)</f>
        <v>0</v>
      </c>
      <c r="I145" s="62">
        <f>Monatsplanung!EB145</f>
        <v>0</v>
      </c>
      <c r="J145" s="61">
        <f>IF(I145=0,0,I145/I$142*100)</f>
        <v>0</v>
      </c>
      <c r="K145" s="62">
        <f>Monatsplanung!FK145</f>
        <v>0</v>
      </c>
      <c r="L145" s="61">
        <f>IF(K145=0,0,K145/K$142*100)</f>
        <v>0</v>
      </c>
      <c r="M145" s="74"/>
      <c r="N145" s="74"/>
      <c r="O145" s="282"/>
      <c r="P145" s="295"/>
      <c r="Q145" s="292"/>
      <c r="R145" s="281"/>
      <c r="S145" s="281"/>
      <c r="T145" s="281"/>
      <c r="U145" s="299"/>
      <c r="V145" s="281"/>
      <c r="W145" s="282"/>
      <c r="X145" s="282"/>
      <c r="Y145" s="282"/>
      <c r="Z145" s="282"/>
      <c r="AA145" s="282"/>
      <c r="AB145" s="282"/>
      <c r="AC145" s="282"/>
      <c r="AD145" s="281"/>
    </row>
    <row r="146" spans="1:30" hidden="1" outlineLevel="1" x14ac:dyDescent="0.2">
      <c r="A146" s="128">
        <f>Monatsplanung!$A146</f>
        <v>0</v>
      </c>
      <c r="B146" s="128">
        <f>Monatsplanung!$B146</f>
        <v>0</v>
      </c>
      <c r="C146" s="60">
        <f>Monatsplanung!AA146</f>
        <v>0</v>
      </c>
      <c r="D146" s="61">
        <f>IF(C146=0,0,C146/C$142*100)</f>
        <v>0</v>
      </c>
      <c r="E146" s="60">
        <f>Monatsplanung!BJ146</f>
        <v>0</v>
      </c>
      <c r="F146" s="61">
        <f>IF(E146=0,0,E146/E$142*100)</f>
        <v>0</v>
      </c>
      <c r="G146" s="62">
        <f>Monatsplanung!CS146</f>
        <v>0</v>
      </c>
      <c r="H146" s="61">
        <f>IF(G146=0,0,G146/G$142*100)</f>
        <v>0</v>
      </c>
      <c r="I146" s="62">
        <f>Monatsplanung!EB146</f>
        <v>0</v>
      </c>
      <c r="J146" s="61">
        <f>IF(I146=0,0,I146/I$142*100)</f>
        <v>0</v>
      </c>
      <c r="K146" s="62">
        <f>Monatsplanung!FK146</f>
        <v>0</v>
      </c>
      <c r="L146" s="61">
        <f>IF(K146=0,0,K146/K$142*100)</f>
        <v>0</v>
      </c>
      <c r="M146" s="74"/>
      <c r="N146" s="74"/>
      <c r="O146" s="282"/>
      <c r="P146" s="295"/>
      <c r="Q146" s="292"/>
      <c r="R146" s="281"/>
      <c r="S146" s="281"/>
      <c r="T146" s="281"/>
      <c r="U146" s="299"/>
      <c r="V146" s="281"/>
      <c r="W146" s="282"/>
      <c r="X146" s="282"/>
      <c r="Y146" s="282"/>
      <c r="Z146" s="282"/>
      <c r="AA146" s="282"/>
      <c r="AB146" s="282"/>
      <c r="AC146" s="282"/>
      <c r="AD146" s="281"/>
    </row>
    <row r="147" spans="1:30" hidden="1" outlineLevel="1" x14ac:dyDescent="0.2">
      <c r="A147" s="128">
        <f>Monatsplanung!$A147</f>
        <v>0</v>
      </c>
      <c r="B147" s="128">
        <f>Monatsplanung!$B147</f>
        <v>0</v>
      </c>
      <c r="C147" s="60">
        <f>Monatsplanung!AA147</f>
        <v>0</v>
      </c>
      <c r="D147" s="61">
        <f>IF(C147=0,0,C147/C$142*100)</f>
        <v>0</v>
      </c>
      <c r="E147" s="60">
        <f>Monatsplanung!BJ147</f>
        <v>0</v>
      </c>
      <c r="F147" s="61">
        <f>IF(E147=0,0,E147/E$142*100)</f>
        <v>0</v>
      </c>
      <c r="G147" s="62">
        <f>Monatsplanung!CS147</f>
        <v>0</v>
      </c>
      <c r="H147" s="61">
        <f>IF(G147=0,0,G147/G$142*100)</f>
        <v>0</v>
      </c>
      <c r="I147" s="62">
        <f>Monatsplanung!EB147</f>
        <v>0</v>
      </c>
      <c r="J147" s="61">
        <f>IF(I147=0,0,I147/I$142*100)</f>
        <v>0</v>
      </c>
      <c r="K147" s="62">
        <f>Monatsplanung!FK147</f>
        <v>0</v>
      </c>
      <c r="L147" s="61">
        <f>IF(K147=0,0,K147/K$142*100)</f>
        <v>0</v>
      </c>
      <c r="M147" s="74"/>
      <c r="N147" s="74"/>
      <c r="O147" s="282"/>
      <c r="P147" s="295"/>
      <c r="Q147" s="292"/>
      <c r="R147" s="281"/>
      <c r="S147" s="281"/>
      <c r="T147" s="281"/>
      <c r="U147" s="299"/>
      <c r="V147" s="281"/>
      <c r="W147" s="282"/>
      <c r="X147" s="282"/>
      <c r="Y147" s="282"/>
      <c r="Z147" s="282"/>
      <c r="AA147" s="282"/>
      <c r="AB147" s="282"/>
      <c r="AC147" s="282"/>
      <c r="AD147" s="281"/>
    </row>
    <row r="148" spans="1:30" ht="4.5" customHeight="1" x14ac:dyDescent="0.2">
      <c r="A148" s="49"/>
      <c r="B148" s="49"/>
      <c r="C148" s="62"/>
      <c r="D148" s="61"/>
      <c r="E148" s="62"/>
      <c r="F148" s="61"/>
      <c r="G148" s="62"/>
      <c r="H148" s="61"/>
      <c r="I148" s="62"/>
      <c r="J148" s="61"/>
      <c r="K148" s="62"/>
      <c r="L148" s="61"/>
      <c r="M148" s="74"/>
      <c r="N148" s="74"/>
      <c r="O148" s="282"/>
      <c r="P148" s="295"/>
      <c r="Q148" s="292"/>
      <c r="R148" s="281"/>
      <c r="S148" s="281"/>
      <c r="T148" s="281"/>
      <c r="U148" s="299"/>
      <c r="V148" s="281"/>
      <c r="W148" s="282"/>
      <c r="X148" s="282"/>
      <c r="Y148" s="282"/>
      <c r="Z148" s="282"/>
      <c r="AA148" s="282"/>
      <c r="AB148" s="282"/>
      <c r="AC148" s="282"/>
      <c r="AD148" s="281"/>
    </row>
    <row r="149" spans="1:30" s="28" customFormat="1" x14ac:dyDescent="0.2">
      <c r="A149" s="77" t="s">
        <v>32</v>
      </c>
      <c r="B149" s="77" t="s">
        <v>318</v>
      </c>
      <c r="C149" s="78">
        <f>C100+C107+C114+C121+C128+C135+C142</f>
        <v>0</v>
      </c>
      <c r="D149" s="79"/>
      <c r="E149" s="78">
        <f t="shared" ref="E149" si="105">E100+E107+E114+E121+E128+E135+E142</f>
        <v>0</v>
      </c>
      <c r="F149" s="79"/>
      <c r="G149" s="78">
        <f t="shared" ref="G149" si="106">G100+G107+G114+G121+G128+G135+G142</f>
        <v>0</v>
      </c>
      <c r="H149" s="79"/>
      <c r="I149" s="78">
        <f t="shared" ref="I149" si="107">I100+I107+I114+I121+I128+I135+I142</f>
        <v>0</v>
      </c>
      <c r="J149" s="79"/>
      <c r="K149" s="78">
        <f t="shared" ref="K149" si="108">K100+K107+K114+K121+K128+K135+K142</f>
        <v>0</v>
      </c>
      <c r="L149" s="79"/>
      <c r="M149" s="89"/>
      <c r="N149" s="89"/>
      <c r="O149" s="282"/>
      <c r="P149" s="302"/>
      <c r="Q149" s="303"/>
      <c r="R149" s="303"/>
      <c r="S149" s="303"/>
      <c r="T149" s="303"/>
      <c r="U149" s="399"/>
      <c r="V149" s="285"/>
      <c r="W149" s="279"/>
      <c r="X149" s="279"/>
      <c r="Y149" s="279"/>
      <c r="Z149" s="279"/>
      <c r="AA149" s="279"/>
      <c r="AB149" s="279"/>
      <c r="AC149" s="279"/>
      <c r="AD149" s="285"/>
    </row>
    <row r="150" spans="1:30" x14ac:dyDescent="0.2">
      <c r="A150" s="282"/>
      <c r="B150" s="282"/>
      <c r="C150" s="282"/>
      <c r="D150" s="282"/>
      <c r="E150" s="282"/>
      <c r="F150" s="282"/>
      <c r="G150" s="282"/>
      <c r="H150" s="282"/>
      <c r="I150" s="282"/>
      <c r="J150" s="282"/>
      <c r="K150" s="282"/>
      <c r="L150" s="282"/>
      <c r="M150" s="281"/>
      <c r="N150" s="281"/>
      <c r="O150" s="282"/>
      <c r="P150" s="281"/>
      <c r="Q150" s="292"/>
      <c r="R150" s="282"/>
      <c r="S150" s="282"/>
      <c r="T150" s="282"/>
      <c r="U150" s="282"/>
      <c r="V150" s="281"/>
      <c r="W150" s="282"/>
      <c r="X150" s="282"/>
      <c r="Y150" s="282"/>
      <c r="Z150" s="282"/>
      <c r="AA150" s="282"/>
      <c r="AB150" s="282"/>
      <c r="AC150" s="282"/>
      <c r="AD150" s="281"/>
    </row>
    <row r="151" spans="1:30" x14ac:dyDescent="0.2">
      <c r="A151" s="329" t="s">
        <v>362</v>
      </c>
      <c r="B151" s="329" t="s">
        <v>362</v>
      </c>
      <c r="C151" s="32">
        <f>C5</f>
        <v>2021</v>
      </c>
      <c r="D151" s="33"/>
      <c r="E151" s="32">
        <f>E5</f>
        <v>2022</v>
      </c>
      <c r="F151" s="33"/>
      <c r="G151" s="32">
        <f>G5</f>
        <v>2023</v>
      </c>
      <c r="H151" s="33"/>
      <c r="I151" s="32">
        <f>I5</f>
        <v>2024</v>
      </c>
      <c r="J151" s="33"/>
      <c r="K151" s="32">
        <f>K5</f>
        <v>2025</v>
      </c>
      <c r="L151" s="34">
        <f>L5</f>
        <v>0</v>
      </c>
      <c r="M151" s="376" t="s">
        <v>370</v>
      </c>
      <c r="N151" s="207" t="s">
        <v>4</v>
      </c>
      <c r="O151" s="282"/>
      <c r="P151" s="380" t="s">
        <v>34</v>
      </c>
      <c r="Q151" s="381">
        <f>C151</f>
        <v>2021</v>
      </c>
      <c r="R151" s="381">
        <f>E151</f>
        <v>2022</v>
      </c>
      <c r="S151" s="381">
        <f>G151</f>
        <v>2023</v>
      </c>
      <c r="T151" s="381">
        <f>I151</f>
        <v>2024</v>
      </c>
      <c r="U151" s="381">
        <f>K151</f>
        <v>2025</v>
      </c>
      <c r="V151" s="282"/>
      <c r="W151" s="282"/>
      <c r="X151" s="282"/>
      <c r="Y151" s="282"/>
      <c r="Z151" s="282"/>
      <c r="AA151" s="282"/>
      <c r="AB151" s="282"/>
      <c r="AC151" s="282"/>
      <c r="AD151" s="282"/>
    </row>
    <row r="152" spans="1:30" s="41" customFormat="1" x14ac:dyDescent="0.2">
      <c r="A152" s="116" t="s">
        <v>17</v>
      </c>
      <c r="B152" s="116" t="s">
        <v>310</v>
      </c>
      <c r="C152" s="36" t="str">
        <f>C6</f>
        <v>PLAN</v>
      </c>
      <c r="D152" s="37"/>
      <c r="E152" s="36" t="str">
        <f>E6</f>
        <v>PLAN</v>
      </c>
      <c r="F152" s="37"/>
      <c r="G152" s="36" t="str">
        <f>G6</f>
        <v>PLAN</v>
      </c>
      <c r="H152" s="37"/>
      <c r="I152" s="36" t="str">
        <f>I6</f>
        <v>PLAN</v>
      </c>
      <c r="J152" s="37"/>
      <c r="K152" s="36" t="str">
        <f>K6</f>
        <v>PLAN</v>
      </c>
      <c r="L152" s="38">
        <f>L6</f>
        <v>0</v>
      </c>
      <c r="M152" s="40"/>
      <c r="N152" s="40"/>
      <c r="O152" s="282"/>
      <c r="P152" s="377" t="str">
        <f>A154</f>
        <v>capital subscribed</v>
      </c>
      <c r="Q152" s="378">
        <f>C154</f>
        <v>0</v>
      </c>
      <c r="R152" s="378">
        <f>E154</f>
        <v>0</v>
      </c>
      <c r="S152" s="378">
        <f>G154</f>
        <v>0</v>
      </c>
      <c r="T152" s="378">
        <f>I154</f>
        <v>0</v>
      </c>
      <c r="U152" s="378">
        <f>K154</f>
        <v>0</v>
      </c>
      <c r="V152" s="401"/>
      <c r="W152" s="289"/>
      <c r="X152" s="289"/>
      <c r="Y152" s="289"/>
      <c r="Z152" s="289"/>
      <c r="AA152" s="289"/>
      <c r="AB152" s="289"/>
      <c r="AC152" s="289"/>
      <c r="AD152" s="288"/>
    </row>
    <row r="153" spans="1:30" s="47" customFormat="1" x14ac:dyDescent="0.2">
      <c r="A153" s="117" t="str">
        <f>A7</f>
        <v>T€</v>
      </c>
      <c r="B153" s="117" t="str">
        <f>A7</f>
        <v>T€</v>
      </c>
      <c r="C153" s="43" t="str">
        <f>$A$7</f>
        <v>T€</v>
      </c>
      <c r="D153" s="44" t="s">
        <v>0</v>
      </c>
      <c r="E153" s="43" t="str">
        <f>$A$7</f>
        <v>T€</v>
      </c>
      <c r="F153" s="44" t="s">
        <v>0</v>
      </c>
      <c r="G153" s="43" t="str">
        <f>$A$7</f>
        <v>T€</v>
      </c>
      <c r="H153" s="44" t="s">
        <v>0</v>
      </c>
      <c r="I153" s="43" t="str">
        <f>$A$7</f>
        <v>T€</v>
      </c>
      <c r="J153" s="44" t="s">
        <v>0</v>
      </c>
      <c r="K153" s="43" t="str">
        <f>$A$7</f>
        <v>T€</v>
      </c>
      <c r="L153" s="44" t="s">
        <v>0</v>
      </c>
      <c r="M153" s="348"/>
      <c r="N153" s="42"/>
      <c r="O153" s="282"/>
      <c r="P153" s="295" t="str">
        <f>A161</f>
        <v>capital surplus</v>
      </c>
      <c r="Q153" s="291">
        <f>C161</f>
        <v>0</v>
      </c>
      <c r="R153" s="291">
        <f>E161</f>
        <v>0</v>
      </c>
      <c r="S153" s="291">
        <f>G161</f>
        <v>0</v>
      </c>
      <c r="T153" s="291">
        <f>I161</f>
        <v>0</v>
      </c>
      <c r="U153" s="291">
        <f>K161</f>
        <v>0</v>
      </c>
      <c r="V153" s="402"/>
      <c r="W153" s="290"/>
      <c r="X153" s="290"/>
      <c r="Y153" s="290"/>
      <c r="Z153" s="290"/>
      <c r="AA153" s="290"/>
      <c r="AB153" s="290"/>
      <c r="AC153" s="290"/>
      <c r="AD153" s="290"/>
    </row>
    <row r="154" spans="1:30" s="28" customFormat="1" collapsed="1" x14ac:dyDescent="0.2">
      <c r="A154" s="56" t="s">
        <v>24</v>
      </c>
      <c r="B154" s="56" t="s">
        <v>319</v>
      </c>
      <c r="C154" s="58">
        <f>SUM(C155:C159)</f>
        <v>0</v>
      </c>
      <c r="D154" s="52">
        <f>IF(C154=0,0,C154/C$203*100)</f>
        <v>0</v>
      </c>
      <c r="E154" s="58">
        <f>SUM(E155:E159)</f>
        <v>0</v>
      </c>
      <c r="F154" s="52">
        <f>IF(E154=0,0,E154/E$203*100)</f>
        <v>0</v>
      </c>
      <c r="G154" s="58">
        <f>SUM(G155:G159)</f>
        <v>0</v>
      </c>
      <c r="H154" s="52">
        <f>IF(G154=0,0,G154/G$203*100)</f>
        <v>0</v>
      </c>
      <c r="I154" s="58">
        <f>SUM(I155:I159)</f>
        <v>0</v>
      </c>
      <c r="J154" s="52">
        <f>IF(I154=0,0,I154/I$203*100)</f>
        <v>0</v>
      </c>
      <c r="K154" s="58">
        <f>SUM(K155:K159)</f>
        <v>0</v>
      </c>
      <c r="L154" s="52">
        <f>IF(K154=0,0,K154/K$203*100)</f>
        <v>0</v>
      </c>
      <c r="M154" s="127"/>
      <c r="N154" s="55"/>
      <c r="O154" s="282"/>
      <c r="P154" s="295"/>
      <c r="Q154" s="291"/>
      <c r="R154" s="291"/>
      <c r="S154" s="291"/>
      <c r="T154" s="291"/>
      <c r="U154" s="344"/>
      <c r="V154" s="296"/>
      <c r="W154" s="279"/>
      <c r="X154" s="279"/>
      <c r="Y154" s="279"/>
      <c r="Z154" s="279"/>
      <c r="AA154" s="279"/>
      <c r="AB154" s="279"/>
      <c r="AC154" s="279"/>
      <c r="AD154" s="296"/>
    </row>
    <row r="155" spans="1:30" hidden="1" outlineLevel="1" x14ac:dyDescent="0.2">
      <c r="A155" s="128">
        <f>Monatsplanung!$A155</f>
        <v>0</v>
      </c>
      <c r="B155" s="128">
        <f>Monatsplanung!$B155</f>
        <v>0</v>
      </c>
      <c r="C155" s="60">
        <f>Monatsplanung!AA155</f>
        <v>0</v>
      </c>
      <c r="D155" s="61">
        <f>IF(C155=0,0,C155/C$154*100)</f>
        <v>0</v>
      </c>
      <c r="E155" s="60">
        <f>Monatsplanung!BJ155</f>
        <v>0</v>
      </c>
      <c r="F155" s="61">
        <f>IF(E155=0,0,E155/E$154*100)</f>
        <v>0</v>
      </c>
      <c r="G155" s="62">
        <f>Monatsplanung!CS155</f>
        <v>0</v>
      </c>
      <c r="H155" s="61">
        <f>IF(G155=0,0,G155/G$154*100)</f>
        <v>0</v>
      </c>
      <c r="I155" s="62">
        <f>Monatsplanung!EB155</f>
        <v>0</v>
      </c>
      <c r="J155" s="61">
        <f>IF(I155=0,0,I155/I$154*100)</f>
        <v>0</v>
      </c>
      <c r="K155" s="62">
        <f>Monatsplanung!FK155</f>
        <v>0</v>
      </c>
      <c r="L155" s="61">
        <f>IF(K155=0,0,K155/K$154*100)</f>
        <v>0</v>
      </c>
      <c r="M155" s="64"/>
      <c r="N155" s="64"/>
      <c r="O155" s="282"/>
      <c r="P155" s="295"/>
      <c r="Q155" s="291"/>
      <c r="R155" s="291"/>
      <c r="S155" s="291"/>
      <c r="T155" s="291"/>
      <c r="U155" s="344"/>
      <c r="V155" s="297"/>
      <c r="W155" s="282"/>
      <c r="X155" s="282"/>
      <c r="Y155" s="282"/>
      <c r="Z155" s="282"/>
      <c r="AA155" s="282"/>
      <c r="AB155" s="282"/>
      <c r="AC155" s="282"/>
      <c r="AD155" s="297"/>
    </row>
    <row r="156" spans="1:30" hidden="1" outlineLevel="1" x14ac:dyDescent="0.2">
      <c r="A156" s="128">
        <f>Monatsplanung!$A156</f>
        <v>0</v>
      </c>
      <c r="B156" s="128">
        <f>Monatsplanung!$B156</f>
        <v>0</v>
      </c>
      <c r="C156" s="60">
        <f>Monatsplanung!AA156</f>
        <v>0</v>
      </c>
      <c r="D156" s="61">
        <f>IF(C156=0,0,C156/C$154*100)</f>
        <v>0</v>
      </c>
      <c r="E156" s="60">
        <f>Monatsplanung!BJ156</f>
        <v>0</v>
      </c>
      <c r="F156" s="61">
        <f>IF(E156=0,0,E156/E$154*100)</f>
        <v>0</v>
      </c>
      <c r="G156" s="62">
        <f>Monatsplanung!CS156</f>
        <v>0</v>
      </c>
      <c r="H156" s="61">
        <f>IF(G156=0,0,G156/G$154*100)</f>
        <v>0</v>
      </c>
      <c r="I156" s="62">
        <f>Monatsplanung!EB156</f>
        <v>0</v>
      </c>
      <c r="J156" s="61">
        <f>IF(I156=0,0,I156/I$154*100)</f>
        <v>0</v>
      </c>
      <c r="K156" s="62">
        <f>Monatsplanung!FK156</f>
        <v>0</v>
      </c>
      <c r="L156" s="61">
        <f>IF(K156=0,0,K156/K$154*100)</f>
        <v>0</v>
      </c>
      <c r="M156" s="64"/>
      <c r="N156" s="64"/>
      <c r="O156" s="282"/>
      <c r="P156" s="295"/>
      <c r="Q156" s="291"/>
      <c r="R156" s="291"/>
      <c r="S156" s="291"/>
      <c r="T156" s="291"/>
      <c r="U156" s="344"/>
      <c r="V156" s="282"/>
      <c r="W156" s="282"/>
      <c r="X156" s="282"/>
      <c r="Y156" s="282"/>
      <c r="Z156" s="282"/>
      <c r="AA156" s="282"/>
      <c r="AB156" s="282"/>
      <c r="AC156" s="282"/>
      <c r="AD156" s="282"/>
    </row>
    <row r="157" spans="1:30" hidden="1" outlineLevel="1" x14ac:dyDescent="0.2">
      <c r="A157" s="128">
        <f>Monatsplanung!$A157</f>
        <v>0</v>
      </c>
      <c r="B157" s="128">
        <f>Monatsplanung!$B157</f>
        <v>0</v>
      </c>
      <c r="C157" s="60">
        <f>Monatsplanung!AA157</f>
        <v>0</v>
      </c>
      <c r="D157" s="61">
        <f>IF(C157=0,0,C157/C$154*100)</f>
        <v>0</v>
      </c>
      <c r="E157" s="60">
        <f>Monatsplanung!BJ157</f>
        <v>0</v>
      </c>
      <c r="F157" s="61">
        <f>IF(E157=0,0,E157/E$154*100)</f>
        <v>0</v>
      </c>
      <c r="G157" s="62">
        <f>Monatsplanung!CS157</f>
        <v>0</v>
      </c>
      <c r="H157" s="61">
        <f>IF(G157=0,0,G157/G$154*100)</f>
        <v>0</v>
      </c>
      <c r="I157" s="62">
        <f>Monatsplanung!EB157</f>
        <v>0</v>
      </c>
      <c r="J157" s="61">
        <f>IF(I157=0,0,I157/I$154*100)</f>
        <v>0</v>
      </c>
      <c r="K157" s="62">
        <f>Monatsplanung!FK157</f>
        <v>0</v>
      </c>
      <c r="L157" s="61">
        <f>IF(K157=0,0,K157/K$154*100)</f>
        <v>0</v>
      </c>
      <c r="M157" s="64"/>
      <c r="N157" s="64"/>
      <c r="O157" s="282"/>
      <c r="P157" s="295"/>
      <c r="Q157" s="291"/>
      <c r="R157" s="291"/>
      <c r="S157" s="291"/>
      <c r="T157" s="291"/>
      <c r="U157" s="344"/>
      <c r="V157" s="282"/>
      <c r="W157" s="282"/>
      <c r="X157" s="282"/>
      <c r="Y157" s="282"/>
      <c r="Z157" s="282"/>
      <c r="AA157" s="282"/>
      <c r="AB157" s="282"/>
      <c r="AC157" s="282"/>
      <c r="AD157" s="282"/>
    </row>
    <row r="158" spans="1:30" hidden="1" outlineLevel="1" x14ac:dyDescent="0.2">
      <c r="A158" s="128">
        <f>Monatsplanung!$A158</f>
        <v>0</v>
      </c>
      <c r="B158" s="128">
        <f>Monatsplanung!$B158</f>
        <v>0</v>
      </c>
      <c r="C158" s="60">
        <f>Monatsplanung!AA158</f>
        <v>0</v>
      </c>
      <c r="D158" s="61">
        <f>IF(C158=0,0,C158/C$154*100)</f>
        <v>0</v>
      </c>
      <c r="E158" s="60">
        <f>Monatsplanung!BJ158</f>
        <v>0</v>
      </c>
      <c r="F158" s="61">
        <f>IF(E158=0,0,E158/E$154*100)</f>
        <v>0</v>
      </c>
      <c r="G158" s="62">
        <f>Monatsplanung!CS158</f>
        <v>0</v>
      </c>
      <c r="H158" s="61">
        <f>IF(G158=0,0,G158/G$154*100)</f>
        <v>0</v>
      </c>
      <c r="I158" s="62">
        <f>Monatsplanung!EB158</f>
        <v>0</v>
      </c>
      <c r="J158" s="61">
        <f>IF(I158=0,0,I158/I$154*100)</f>
        <v>0</v>
      </c>
      <c r="K158" s="62">
        <f>Monatsplanung!FK158</f>
        <v>0</v>
      </c>
      <c r="L158" s="61">
        <f>IF(K158=0,0,K158/K$154*100)</f>
        <v>0</v>
      </c>
      <c r="M158" s="64"/>
      <c r="N158" s="64"/>
      <c r="O158" s="282"/>
      <c r="P158" s="295"/>
      <c r="Q158" s="293"/>
      <c r="R158" s="293"/>
      <c r="S158" s="293"/>
      <c r="T158" s="293"/>
      <c r="U158" s="382"/>
      <c r="V158" s="282"/>
      <c r="W158" s="282"/>
      <c r="X158" s="282"/>
      <c r="Y158" s="282"/>
      <c r="Z158" s="282"/>
      <c r="AA158" s="282"/>
      <c r="AB158" s="282"/>
      <c r="AC158" s="282"/>
      <c r="AD158" s="282"/>
    </row>
    <row r="159" spans="1:30" hidden="1" outlineLevel="1" x14ac:dyDescent="0.2">
      <c r="A159" s="128">
        <f>Monatsplanung!$A159</f>
        <v>0</v>
      </c>
      <c r="B159" s="128">
        <f>Monatsplanung!$B159</f>
        <v>0</v>
      </c>
      <c r="C159" s="60">
        <f>Monatsplanung!AA159</f>
        <v>0</v>
      </c>
      <c r="D159" s="61">
        <f>IF(C159=0,0,C159/C$154*100)</f>
        <v>0</v>
      </c>
      <c r="E159" s="60">
        <f>Monatsplanung!BJ159</f>
        <v>0</v>
      </c>
      <c r="F159" s="61">
        <f>IF(E159=0,0,E159/E$154*100)</f>
        <v>0</v>
      </c>
      <c r="G159" s="62">
        <f>Monatsplanung!CS159</f>
        <v>0</v>
      </c>
      <c r="H159" s="61">
        <f>IF(G159=0,0,G159/G$154*100)</f>
        <v>0</v>
      </c>
      <c r="I159" s="62">
        <f>Monatsplanung!EB159</f>
        <v>0</v>
      </c>
      <c r="J159" s="61">
        <f>IF(I159=0,0,I159/I$154*100)</f>
        <v>0</v>
      </c>
      <c r="K159" s="62">
        <f>Monatsplanung!FK159</f>
        <v>0</v>
      </c>
      <c r="L159" s="61">
        <f>IF(K159=0,0,K159/K$154*100)</f>
        <v>0</v>
      </c>
      <c r="M159" s="64"/>
      <c r="N159" s="64"/>
      <c r="O159" s="282"/>
      <c r="P159" s="295"/>
      <c r="Q159" s="291"/>
      <c r="R159" s="291"/>
      <c r="S159" s="291"/>
      <c r="T159" s="291"/>
      <c r="U159" s="344"/>
      <c r="V159" s="282"/>
      <c r="W159" s="282"/>
      <c r="X159" s="282"/>
      <c r="Y159" s="282"/>
      <c r="Z159" s="282"/>
      <c r="AA159" s="282"/>
      <c r="AB159" s="282"/>
      <c r="AC159" s="282"/>
      <c r="AD159" s="282"/>
    </row>
    <row r="160" spans="1:30" ht="4.5" customHeight="1" x14ac:dyDescent="0.2">
      <c r="A160" s="59"/>
      <c r="B160" s="59"/>
      <c r="C160" s="60"/>
      <c r="D160" s="61"/>
      <c r="E160" s="60"/>
      <c r="F160" s="61"/>
      <c r="G160" s="60"/>
      <c r="H160" s="61"/>
      <c r="I160" s="60"/>
      <c r="J160" s="61"/>
      <c r="K160" s="60"/>
      <c r="L160" s="61"/>
      <c r="M160" s="64"/>
      <c r="N160" s="64"/>
      <c r="O160" s="282"/>
      <c r="P160" s="295"/>
      <c r="Q160" s="291"/>
      <c r="R160" s="291"/>
      <c r="S160" s="291"/>
      <c r="T160" s="291"/>
      <c r="U160" s="344"/>
      <c r="V160" s="282"/>
      <c r="W160" s="282"/>
      <c r="X160" s="282"/>
      <c r="Y160" s="282"/>
      <c r="Z160" s="282"/>
      <c r="AA160" s="282"/>
      <c r="AB160" s="282"/>
      <c r="AC160" s="282"/>
      <c r="AD160" s="282"/>
    </row>
    <row r="161" spans="1:30" s="28" customFormat="1" collapsed="1" x14ac:dyDescent="0.2">
      <c r="A161" s="50" t="s">
        <v>30</v>
      </c>
      <c r="B161" s="50" t="s">
        <v>320</v>
      </c>
      <c r="C161" s="51">
        <f>SUM(C162:C166)</f>
        <v>0</v>
      </c>
      <c r="D161" s="52">
        <f>IF(C161=0,0,C161/C$203*100)</f>
        <v>0</v>
      </c>
      <c r="E161" s="51">
        <f>SUM(E162:E166)</f>
        <v>0</v>
      </c>
      <c r="F161" s="52">
        <f>IF(E161=0,0,E161/E$203*100)</f>
        <v>0</v>
      </c>
      <c r="G161" s="51">
        <f>SUM(G162:G166)</f>
        <v>0</v>
      </c>
      <c r="H161" s="52">
        <f>IF(G161=0,0,G161/G$203*100)</f>
        <v>0</v>
      </c>
      <c r="I161" s="51">
        <f>SUM(I162:I166)</f>
        <v>0</v>
      </c>
      <c r="J161" s="52">
        <f>IF(I161=0,0,I161/I$203*100)</f>
        <v>0</v>
      </c>
      <c r="K161" s="51">
        <f>SUM(K162:K166)</f>
        <v>0</v>
      </c>
      <c r="L161" s="52">
        <f>IF(K161=0,0,K161/K$203*100)</f>
        <v>0</v>
      </c>
      <c r="M161" s="127"/>
      <c r="N161" s="71"/>
      <c r="O161" s="282"/>
      <c r="P161" s="295" t="str">
        <f>A168</f>
        <v>net income/loss</v>
      </c>
      <c r="Q161" s="291">
        <f>C168</f>
        <v>0</v>
      </c>
      <c r="R161" s="291">
        <f>E168</f>
        <v>0</v>
      </c>
      <c r="S161" s="291">
        <f>G168</f>
        <v>0</v>
      </c>
      <c r="T161" s="291">
        <f>I168</f>
        <v>0</v>
      </c>
      <c r="U161" s="344">
        <f>G168</f>
        <v>0</v>
      </c>
      <c r="V161" s="298"/>
      <c r="W161" s="279"/>
      <c r="X161" s="279"/>
      <c r="Y161" s="279"/>
      <c r="Z161" s="279"/>
      <c r="AA161" s="279"/>
      <c r="AB161" s="279"/>
      <c r="AC161" s="279"/>
      <c r="AD161" s="298"/>
    </row>
    <row r="162" spans="1:30" hidden="1" outlineLevel="1" x14ac:dyDescent="0.2">
      <c r="A162" s="128">
        <f>Monatsplanung!$A162</f>
        <v>0</v>
      </c>
      <c r="B162" s="128">
        <f>Monatsplanung!$B162</f>
        <v>0</v>
      </c>
      <c r="C162" s="60">
        <f>Monatsplanung!AA162</f>
        <v>0</v>
      </c>
      <c r="D162" s="61">
        <f>IF(C162=0,0,C162/C$161*100)</f>
        <v>0</v>
      </c>
      <c r="E162" s="60">
        <f>Monatsplanung!BJ162</f>
        <v>0</v>
      </c>
      <c r="F162" s="61">
        <f>IF(E162=0,0,E162/E$161*100)</f>
        <v>0</v>
      </c>
      <c r="G162" s="62">
        <f>Monatsplanung!CS162</f>
        <v>0</v>
      </c>
      <c r="H162" s="61">
        <f>IF(G162=0,0,G162/G$161*100)</f>
        <v>0</v>
      </c>
      <c r="I162" s="62">
        <f>Monatsplanung!EB162</f>
        <v>0</v>
      </c>
      <c r="J162" s="61">
        <f>IF(I162=0,0,I162/I$161*100)</f>
        <v>0</v>
      </c>
      <c r="K162" s="62">
        <f>Monatsplanung!FK162</f>
        <v>0</v>
      </c>
      <c r="L162" s="61">
        <f>IF(K162=0,0,K162/K$161*100)</f>
        <v>0</v>
      </c>
      <c r="M162" s="71"/>
      <c r="N162" s="71"/>
      <c r="O162" s="282"/>
      <c r="P162" s="295"/>
      <c r="Q162" s="291"/>
      <c r="R162" s="291"/>
      <c r="S162" s="291"/>
      <c r="T162" s="291"/>
      <c r="U162" s="344"/>
      <c r="V162" s="282"/>
      <c r="W162" s="282"/>
      <c r="X162" s="282"/>
      <c r="Y162" s="282"/>
      <c r="Z162" s="282"/>
      <c r="AA162" s="282"/>
      <c r="AB162" s="282"/>
      <c r="AC162" s="282"/>
      <c r="AD162" s="282"/>
    </row>
    <row r="163" spans="1:30" hidden="1" outlineLevel="1" x14ac:dyDescent="0.2">
      <c r="A163" s="128">
        <f>Monatsplanung!$A163</f>
        <v>0</v>
      </c>
      <c r="B163" s="128">
        <f>Monatsplanung!$B163</f>
        <v>0</v>
      </c>
      <c r="C163" s="60">
        <f>Monatsplanung!AA163</f>
        <v>0</v>
      </c>
      <c r="D163" s="61">
        <f>IF(C163=0,0,C163/C$161*100)</f>
        <v>0</v>
      </c>
      <c r="E163" s="60">
        <f>Monatsplanung!BJ163</f>
        <v>0</v>
      </c>
      <c r="F163" s="61">
        <f>IF(E163=0,0,E163/E$161*100)</f>
        <v>0</v>
      </c>
      <c r="G163" s="62">
        <f>Monatsplanung!CS163</f>
        <v>0</v>
      </c>
      <c r="H163" s="61">
        <f>IF(G163=0,0,G163/G$161*100)</f>
        <v>0</v>
      </c>
      <c r="I163" s="62">
        <f>Monatsplanung!EB163</f>
        <v>0</v>
      </c>
      <c r="J163" s="61">
        <f>IF(I163=0,0,I163/I$161*100)</f>
        <v>0</v>
      </c>
      <c r="K163" s="62">
        <f>Monatsplanung!FK163</f>
        <v>0</v>
      </c>
      <c r="L163" s="61">
        <f>IF(K163=0,0,K163/K$161*100)</f>
        <v>0</v>
      </c>
      <c r="M163" s="71"/>
      <c r="N163" s="71"/>
      <c r="O163" s="282"/>
      <c r="P163" s="295"/>
      <c r="Q163" s="291"/>
      <c r="R163" s="291"/>
      <c r="S163" s="291"/>
      <c r="T163" s="291"/>
      <c r="U163" s="344"/>
      <c r="V163" s="282"/>
      <c r="W163" s="282"/>
      <c r="X163" s="282"/>
      <c r="Y163" s="282"/>
      <c r="Z163" s="282"/>
      <c r="AA163" s="282"/>
      <c r="AB163" s="282"/>
      <c r="AC163" s="282"/>
      <c r="AD163" s="282"/>
    </row>
    <row r="164" spans="1:30" hidden="1" outlineLevel="1" x14ac:dyDescent="0.2">
      <c r="A164" s="128">
        <f>Monatsplanung!$A164</f>
        <v>0</v>
      </c>
      <c r="B164" s="128">
        <f>Monatsplanung!$B164</f>
        <v>0</v>
      </c>
      <c r="C164" s="60">
        <f>Monatsplanung!AA164</f>
        <v>0</v>
      </c>
      <c r="D164" s="61">
        <f>IF(C164=0,0,C164/C$161*100)</f>
        <v>0</v>
      </c>
      <c r="E164" s="60">
        <f>Monatsplanung!BJ164</f>
        <v>0</v>
      </c>
      <c r="F164" s="61">
        <f>IF(E164=0,0,E164/E$161*100)</f>
        <v>0</v>
      </c>
      <c r="G164" s="62">
        <f>Monatsplanung!CS164</f>
        <v>0</v>
      </c>
      <c r="H164" s="61">
        <f>IF(G164=0,0,G164/G$161*100)</f>
        <v>0</v>
      </c>
      <c r="I164" s="62">
        <f>Monatsplanung!EB164</f>
        <v>0</v>
      </c>
      <c r="J164" s="61">
        <f>IF(I164=0,0,I164/I$161*100)</f>
        <v>0</v>
      </c>
      <c r="K164" s="62">
        <f>Monatsplanung!FK164</f>
        <v>0</v>
      </c>
      <c r="L164" s="61">
        <f>IF(K164=0,0,K164/K$161*100)</f>
        <v>0</v>
      </c>
      <c r="M164" s="71"/>
      <c r="N164" s="71"/>
      <c r="O164" s="282"/>
      <c r="P164" s="295"/>
      <c r="Q164" s="291"/>
      <c r="R164" s="291"/>
      <c r="S164" s="291"/>
      <c r="T164" s="291"/>
      <c r="U164" s="344"/>
      <c r="V164" s="282"/>
      <c r="W164" s="282"/>
      <c r="X164" s="282"/>
      <c r="Y164" s="282"/>
      <c r="Z164" s="282"/>
      <c r="AA164" s="282"/>
      <c r="AB164" s="282"/>
      <c r="AC164" s="282"/>
      <c r="AD164" s="282"/>
    </row>
    <row r="165" spans="1:30" hidden="1" outlineLevel="1" x14ac:dyDescent="0.2">
      <c r="A165" s="128">
        <f>Monatsplanung!$A165</f>
        <v>0</v>
      </c>
      <c r="B165" s="128">
        <f>Monatsplanung!$B165</f>
        <v>0</v>
      </c>
      <c r="C165" s="60">
        <f>Monatsplanung!AA165</f>
        <v>0</v>
      </c>
      <c r="D165" s="61">
        <f>IF(C165=0,0,C165/C$161*100)</f>
        <v>0</v>
      </c>
      <c r="E165" s="60">
        <f>Monatsplanung!BJ165</f>
        <v>0</v>
      </c>
      <c r="F165" s="61">
        <f>IF(E165=0,0,E165/E$161*100)</f>
        <v>0</v>
      </c>
      <c r="G165" s="62">
        <f>Monatsplanung!CS165</f>
        <v>0</v>
      </c>
      <c r="H165" s="61">
        <f>IF(G165=0,0,G165/G$161*100)</f>
        <v>0</v>
      </c>
      <c r="I165" s="62">
        <f>Monatsplanung!EB165</f>
        <v>0</v>
      </c>
      <c r="J165" s="61">
        <f>IF(I165=0,0,I165/I$161*100)</f>
        <v>0</v>
      </c>
      <c r="K165" s="62">
        <f>Monatsplanung!FK165</f>
        <v>0</v>
      </c>
      <c r="L165" s="61">
        <f>IF(K165=0,0,K165/K$161*100)</f>
        <v>0</v>
      </c>
      <c r="M165" s="71"/>
      <c r="N165" s="71"/>
      <c r="O165" s="282"/>
      <c r="P165" s="295"/>
      <c r="Q165" s="291"/>
      <c r="R165" s="291"/>
      <c r="S165" s="291"/>
      <c r="T165" s="291"/>
      <c r="U165" s="344"/>
      <c r="V165" s="282"/>
      <c r="W165" s="282"/>
      <c r="X165" s="282"/>
      <c r="Y165" s="282"/>
      <c r="Z165" s="282"/>
      <c r="AA165" s="282"/>
      <c r="AB165" s="282"/>
      <c r="AC165" s="282"/>
      <c r="AD165" s="282"/>
    </row>
    <row r="166" spans="1:30" hidden="1" outlineLevel="1" x14ac:dyDescent="0.2">
      <c r="A166" s="128">
        <f>Monatsplanung!$A166</f>
        <v>0</v>
      </c>
      <c r="B166" s="128">
        <f>Monatsplanung!$B166</f>
        <v>0</v>
      </c>
      <c r="C166" s="60">
        <f>Monatsplanung!AA166</f>
        <v>0</v>
      </c>
      <c r="D166" s="61">
        <f>IF(C166=0,0,C166/C$161*100)</f>
        <v>0</v>
      </c>
      <c r="E166" s="60">
        <f>Monatsplanung!BJ166</f>
        <v>0</v>
      </c>
      <c r="F166" s="61">
        <f>IF(E166=0,0,E166/E$161*100)</f>
        <v>0</v>
      </c>
      <c r="G166" s="62">
        <f>Monatsplanung!CS166</f>
        <v>0</v>
      </c>
      <c r="H166" s="61">
        <f>IF(G166=0,0,G166/G$161*100)</f>
        <v>0</v>
      </c>
      <c r="I166" s="62">
        <f>Monatsplanung!EB166</f>
        <v>0</v>
      </c>
      <c r="J166" s="61">
        <f>IF(I166=0,0,I166/I$161*100)</f>
        <v>0</v>
      </c>
      <c r="K166" s="62">
        <f>Monatsplanung!FK166</f>
        <v>0</v>
      </c>
      <c r="L166" s="61">
        <f>IF(K166=0,0,K166/K$161*100)</f>
        <v>0</v>
      </c>
      <c r="M166" s="71"/>
      <c r="N166" s="71"/>
      <c r="O166" s="282"/>
      <c r="P166" s="295"/>
      <c r="Q166" s="291"/>
      <c r="R166" s="291"/>
      <c r="S166" s="291"/>
      <c r="T166" s="291"/>
      <c r="U166" s="344"/>
      <c r="V166" s="282"/>
      <c r="W166" s="282"/>
      <c r="X166" s="282"/>
      <c r="Y166" s="282"/>
      <c r="Z166" s="282"/>
      <c r="AA166" s="282"/>
      <c r="AB166" s="282"/>
      <c r="AC166" s="282"/>
      <c r="AD166" s="282"/>
    </row>
    <row r="167" spans="1:30" ht="4.5" customHeight="1" x14ac:dyDescent="0.2">
      <c r="A167" s="49"/>
      <c r="B167" s="49"/>
      <c r="C167" s="62"/>
      <c r="D167" s="61"/>
      <c r="E167" s="62"/>
      <c r="F167" s="61"/>
      <c r="G167" s="62"/>
      <c r="H167" s="61"/>
      <c r="I167" s="62"/>
      <c r="J167" s="61"/>
      <c r="K167" s="62"/>
      <c r="L167" s="61"/>
      <c r="M167" s="71"/>
      <c r="N167" s="71"/>
      <c r="O167" s="282"/>
      <c r="P167" s="295"/>
      <c r="Q167" s="291"/>
      <c r="R167" s="291"/>
      <c r="S167" s="291"/>
      <c r="T167" s="291"/>
      <c r="U167" s="344"/>
      <c r="V167" s="282"/>
      <c r="W167" s="282"/>
      <c r="X167" s="282"/>
      <c r="Y167" s="282"/>
      <c r="Z167" s="282"/>
      <c r="AA167" s="282"/>
      <c r="AB167" s="282"/>
      <c r="AC167" s="282"/>
      <c r="AD167" s="282"/>
    </row>
    <row r="168" spans="1:30" s="28" customFormat="1" collapsed="1" x14ac:dyDescent="0.2">
      <c r="A168" s="50" t="s">
        <v>29</v>
      </c>
      <c r="B168" s="50" t="s">
        <v>321</v>
      </c>
      <c r="C168" s="51">
        <f>SUM(C169:C173)</f>
        <v>0</v>
      </c>
      <c r="D168" s="52">
        <f>IF(C168=0,0,C168/C$203*100)</f>
        <v>0</v>
      </c>
      <c r="E168" s="51">
        <f>SUM(E169:E173)</f>
        <v>0</v>
      </c>
      <c r="F168" s="52">
        <f>IF(E168=0,0,E168/E$203*100)</f>
        <v>0</v>
      </c>
      <c r="G168" s="51">
        <f>SUM(G169:G173)</f>
        <v>0</v>
      </c>
      <c r="H168" s="52">
        <f>IF(G168=0,0,G168/G$203*100)</f>
        <v>0</v>
      </c>
      <c r="I168" s="51">
        <f>SUM(I169:I173)</f>
        <v>0</v>
      </c>
      <c r="J168" s="52">
        <f>IF(I168=0,0,I168/I$203*100)</f>
        <v>0</v>
      </c>
      <c r="K168" s="51">
        <f>SUM(K169:K173)</f>
        <v>0</v>
      </c>
      <c r="L168" s="52">
        <f>IF(K168=0,0,K168/K$203*100)</f>
        <v>0</v>
      </c>
      <c r="M168" s="127"/>
      <c r="N168" s="74"/>
      <c r="O168" s="282"/>
      <c r="P168" s="295" t="str">
        <f>A182</f>
        <v>accounts payable and other liabilities</v>
      </c>
      <c r="Q168" s="291">
        <f>C182</f>
        <v>0</v>
      </c>
      <c r="R168" s="291">
        <f>E182</f>
        <v>0</v>
      </c>
      <c r="S168" s="291">
        <f>G182</f>
        <v>0</v>
      </c>
      <c r="T168" s="291">
        <f>I182</f>
        <v>0</v>
      </c>
      <c r="U168" s="344">
        <f>G182</f>
        <v>0</v>
      </c>
      <c r="V168" s="285"/>
      <c r="W168" s="279"/>
      <c r="X168" s="279"/>
      <c r="Y168" s="279"/>
      <c r="Z168" s="279"/>
      <c r="AA168" s="279"/>
      <c r="AB168" s="279"/>
      <c r="AC168" s="279"/>
      <c r="AD168" s="285"/>
    </row>
    <row r="169" spans="1:30" hidden="1" outlineLevel="1" x14ac:dyDescent="0.2">
      <c r="A169" s="128" t="str">
        <f>Monatsplanung!$A169</f>
        <v>year 1</v>
      </c>
      <c r="B169" s="128" t="str">
        <f>Monatsplanung!$B169</f>
        <v>Jahr 1</v>
      </c>
      <c r="C169" s="60">
        <f>Monatsplanung!AA169</f>
        <v>0</v>
      </c>
      <c r="D169" s="61">
        <f>IF(C169=0,0,C169/C$168*100)</f>
        <v>0</v>
      </c>
      <c r="E169" s="60">
        <f>Monatsplanung!BJ169</f>
        <v>0</v>
      </c>
      <c r="F169" s="61">
        <f>IF(E169=0,0,E169/E$168*100)</f>
        <v>0</v>
      </c>
      <c r="G169" s="62">
        <f>Monatsplanung!CS169</f>
        <v>0</v>
      </c>
      <c r="H169" s="61">
        <f t="shared" ref="H169" si="109">IF(G169=0,0,G169/G$168*100)</f>
        <v>0</v>
      </c>
      <c r="I169" s="62">
        <f>Monatsplanung!EB169</f>
        <v>0</v>
      </c>
      <c r="J169" s="61">
        <f t="shared" ref="J169" si="110">IF(I169=0,0,I169/I$168*100)</f>
        <v>0</v>
      </c>
      <c r="K169" s="62">
        <f>Monatsplanung!FK169</f>
        <v>0</v>
      </c>
      <c r="L169" s="61">
        <f t="shared" ref="L169:L170" si="111">IF(K169=0,0,K169/K$168*100)</f>
        <v>0</v>
      </c>
      <c r="M169" s="74"/>
      <c r="N169" s="74"/>
      <c r="O169" s="282"/>
      <c r="P169" s="295"/>
      <c r="Q169" s="291"/>
      <c r="R169" s="291"/>
      <c r="S169" s="291"/>
      <c r="T169" s="291"/>
      <c r="U169" s="344"/>
      <c r="V169" s="281"/>
      <c r="W169" s="282"/>
      <c r="X169" s="282"/>
      <c r="Y169" s="282"/>
      <c r="Z169" s="282"/>
      <c r="AA169" s="282"/>
      <c r="AB169" s="282"/>
      <c r="AC169" s="282"/>
      <c r="AD169" s="281"/>
    </row>
    <row r="170" spans="1:30" hidden="1" outlineLevel="1" x14ac:dyDescent="0.2">
      <c r="A170" s="128" t="str">
        <f>Monatsplanung!$A170</f>
        <v>year 2</v>
      </c>
      <c r="B170" s="128" t="str">
        <f>Monatsplanung!$B170</f>
        <v>Jahr 2</v>
      </c>
      <c r="C170" s="60">
        <f>Monatsplanung!AA170</f>
        <v>0</v>
      </c>
      <c r="D170" s="61">
        <f>IF(C170=0,0,C170/C$168*100)</f>
        <v>0</v>
      </c>
      <c r="E170" s="60">
        <f>Monatsplanung!BJ170</f>
        <v>0</v>
      </c>
      <c r="F170" s="61">
        <f>IF(E170=0,0,E170/E$168*100)</f>
        <v>0</v>
      </c>
      <c r="G170" s="62">
        <f>Monatsplanung!CS170</f>
        <v>0</v>
      </c>
      <c r="H170" s="61">
        <f>IF(G170=0,0,G170/G$168*100)</f>
        <v>0</v>
      </c>
      <c r="I170" s="62">
        <f>Monatsplanung!EB170</f>
        <v>0</v>
      </c>
      <c r="J170" s="61">
        <f t="shared" ref="J170" si="112">IF(I170=0,0,I170/I$168*100)</f>
        <v>0</v>
      </c>
      <c r="K170" s="62">
        <f>Monatsplanung!FK170</f>
        <v>0</v>
      </c>
      <c r="L170" s="61">
        <f t="shared" si="111"/>
        <v>0</v>
      </c>
      <c r="M170" s="74"/>
      <c r="N170" s="74"/>
      <c r="O170" s="282"/>
      <c r="P170" s="295"/>
      <c r="Q170" s="291"/>
      <c r="R170" s="291"/>
      <c r="S170" s="291"/>
      <c r="T170" s="291"/>
      <c r="U170" s="344"/>
      <c r="V170" s="281"/>
      <c r="W170" s="282"/>
      <c r="X170" s="282"/>
      <c r="Y170" s="282"/>
      <c r="Z170" s="282"/>
      <c r="AA170" s="282"/>
      <c r="AB170" s="282"/>
      <c r="AC170" s="282"/>
      <c r="AD170" s="281"/>
    </row>
    <row r="171" spans="1:30" hidden="1" outlineLevel="1" x14ac:dyDescent="0.2">
      <c r="A171" s="128" t="str">
        <f>Monatsplanung!$A171</f>
        <v>year 3</v>
      </c>
      <c r="B171" s="128" t="str">
        <f>Monatsplanung!$B171</f>
        <v>Jahr 3</v>
      </c>
      <c r="C171" s="60">
        <f>Monatsplanung!AA171</f>
        <v>0</v>
      </c>
      <c r="D171" s="61">
        <f>IF(C171=0,0,C171/C$168*100)</f>
        <v>0</v>
      </c>
      <c r="E171" s="60">
        <f>Monatsplanung!BJ171</f>
        <v>0</v>
      </c>
      <c r="F171" s="61">
        <f>IF(E171=0,0,E171/E$168*100)</f>
        <v>0</v>
      </c>
      <c r="G171" s="62">
        <f>Monatsplanung!CS171</f>
        <v>0</v>
      </c>
      <c r="H171" s="61">
        <f>IF(G171=0,0,G171/G$168*100)</f>
        <v>0</v>
      </c>
      <c r="I171" s="62">
        <f>Monatsplanung!EB171</f>
        <v>0</v>
      </c>
      <c r="J171" s="61">
        <f>IF(I171=0,0,I171/I$168*100)</f>
        <v>0</v>
      </c>
      <c r="K171" s="62">
        <f>Monatsplanung!FK171</f>
        <v>0</v>
      </c>
      <c r="L171" s="61">
        <f>IF(K171=0,0,K171/K$168*100)</f>
        <v>0</v>
      </c>
      <c r="M171" s="74"/>
      <c r="N171" s="74"/>
      <c r="O171" s="282"/>
      <c r="P171" s="295"/>
      <c r="Q171" s="291"/>
      <c r="R171" s="291"/>
      <c r="S171" s="291"/>
      <c r="T171" s="291"/>
      <c r="U171" s="344"/>
      <c r="V171" s="281"/>
      <c r="W171" s="282"/>
      <c r="X171" s="282"/>
      <c r="Y171" s="282"/>
      <c r="Z171" s="282"/>
      <c r="AA171" s="282"/>
      <c r="AB171" s="282"/>
      <c r="AC171" s="282"/>
      <c r="AD171" s="281"/>
    </row>
    <row r="172" spans="1:30" hidden="1" outlineLevel="1" x14ac:dyDescent="0.2">
      <c r="A172" s="128" t="str">
        <f>Monatsplanung!$A172</f>
        <v>year 4</v>
      </c>
      <c r="B172" s="128" t="str">
        <f>Monatsplanung!$B172</f>
        <v>Jahr 4</v>
      </c>
      <c r="C172" s="60">
        <f>Monatsplanung!AA172</f>
        <v>0</v>
      </c>
      <c r="D172" s="61">
        <f>IF(C172=0,0,C172/C$168*100)</f>
        <v>0</v>
      </c>
      <c r="E172" s="60">
        <f>Monatsplanung!BJ172</f>
        <v>0</v>
      </c>
      <c r="F172" s="61">
        <f>IF(E172=0,0,E172/E$168*100)</f>
        <v>0</v>
      </c>
      <c r="G172" s="62">
        <f>Monatsplanung!CS172</f>
        <v>0</v>
      </c>
      <c r="H172" s="61">
        <f>IF(G172=0,0,G172/G$168*100)</f>
        <v>0</v>
      </c>
      <c r="I172" s="62">
        <f>Monatsplanung!EB172</f>
        <v>0</v>
      </c>
      <c r="J172" s="61">
        <f>IF(I172=0,0,I172/I$168*100)</f>
        <v>0</v>
      </c>
      <c r="K172" s="62">
        <f>Monatsplanung!FK172</f>
        <v>0</v>
      </c>
      <c r="L172" s="61">
        <f>IF(K172=0,0,K172/K$168*100)</f>
        <v>0</v>
      </c>
      <c r="M172" s="74"/>
      <c r="N172" s="74"/>
      <c r="O172" s="282"/>
      <c r="P172" s="295"/>
      <c r="Q172" s="291"/>
      <c r="R172" s="291"/>
      <c r="S172" s="291"/>
      <c r="T172" s="291"/>
      <c r="U172" s="344"/>
      <c r="V172" s="281"/>
      <c r="W172" s="282"/>
      <c r="X172" s="282"/>
      <c r="Y172" s="282"/>
      <c r="Z172" s="282"/>
      <c r="AA172" s="282"/>
      <c r="AB172" s="282"/>
      <c r="AC172" s="282"/>
      <c r="AD172" s="281"/>
    </row>
    <row r="173" spans="1:30" hidden="1" outlineLevel="1" x14ac:dyDescent="0.2">
      <c r="A173" s="128" t="str">
        <f>Monatsplanung!$A173</f>
        <v>year 5</v>
      </c>
      <c r="B173" s="128" t="str">
        <f>Monatsplanung!$B173</f>
        <v>Jahr 5</v>
      </c>
      <c r="C173" s="60">
        <f>Monatsplanung!AA173</f>
        <v>0</v>
      </c>
      <c r="D173" s="61">
        <f>IF(C173=0,0,C173/C$168*100)</f>
        <v>0</v>
      </c>
      <c r="E173" s="60">
        <f>Monatsplanung!BJ173</f>
        <v>0</v>
      </c>
      <c r="F173" s="61">
        <f>IF(E173=0,0,E173/E$168*100)</f>
        <v>0</v>
      </c>
      <c r="G173" s="62">
        <f>Monatsplanung!CS173</f>
        <v>0</v>
      </c>
      <c r="H173" s="61">
        <f>IF(G173=0,0,G173/G$168*100)</f>
        <v>0</v>
      </c>
      <c r="I173" s="62">
        <f>Monatsplanung!EB173</f>
        <v>0</v>
      </c>
      <c r="J173" s="61">
        <f>IF(I173=0,0,I173/I$168*100)</f>
        <v>0</v>
      </c>
      <c r="K173" s="62">
        <f>Monatsplanung!FK173</f>
        <v>0</v>
      </c>
      <c r="L173" s="61">
        <f>IF(K173=0,0,K173/K$168*100)</f>
        <v>0</v>
      </c>
      <c r="M173" s="74"/>
      <c r="N173" s="74"/>
      <c r="O173" s="282"/>
      <c r="P173" s="295"/>
      <c r="Q173" s="291"/>
      <c r="R173" s="291"/>
      <c r="S173" s="291"/>
      <c r="T173" s="291"/>
      <c r="U173" s="344"/>
      <c r="V173" s="281"/>
      <c r="W173" s="282"/>
      <c r="X173" s="282"/>
      <c r="Y173" s="282"/>
      <c r="Z173" s="282"/>
      <c r="AA173" s="282"/>
      <c r="AB173" s="282"/>
      <c r="AC173" s="282"/>
      <c r="AD173" s="281"/>
    </row>
    <row r="174" spans="1:30" ht="4.5" customHeight="1" x14ac:dyDescent="0.2">
      <c r="A174" s="59"/>
      <c r="B174" s="59"/>
      <c r="C174" s="62"/>
      <c r="D174" s="61"/>
      <c r="E174" s="62"/>
      <c r="F174" s="61"/>
      <c r="G174" s="62"/>
      <c r="H174" s="61"/>
      <c r="I174" s="62"/>
      <c r="J174" s="61"/>
      <c r="K174" s="62"/>
      <c r="L174" s="61"/>
      <c r="M174" s="74"/>
      <c r="N174" s="74"/>
      <c r="O174" s="282"/>
      <c r="P174" s="295"/>
      <c r="Q174" s="291"/>
      <c r="R174" s="291"/>
      <c r="S174" s="291"/>
      <c r="T174" s="291"/>
      <c r="U174" s="344"/>
      <c r="V174" s="281"/>
      <c r="W174" s="282"/>
      <c r="X174" s="282"/>
      <c r="Y174" s="282"/>
      <c r="Z174" s="282"/>
      <c r="AA174" s="282"/>
      <c r="AB174" s="282"/>
      <c r="AC174" s="282"/>
      <c r="AD174" s="281"/>
    </row>
    <row r="175" spans="1:30" s="28" customFormat="1" collapsed="1" x14ac:dyDescent="0.2">
      <c r="A175" s="50" t="s">
        <v>28</v>
      </c>
      <c r="B175" s="50" t="s">
        <v>322</v>
      </c>
      <c r="C175" s="51">
        <f>SUM(C176:C180)</f>
        <v>0</v>
      </c>
      <c r="D175" s="52">
        <f>IF(C175=0,0,C175/C$203*100)</f>
        <v>0</v>
      </c>
      <c r="E175" s="51">
        <f>SUM(E176:E180)</f>
        <v>0</v>
      </c>
      <c r="F175" s="52">
        <f>IF(E175=0,0,E175/E$203*100)</f>
        <v>0</v>
      </c>
      <c r="G175" s="51">
        <f>SUM(G176:G180)</f>
        <v>0</v>
      </c>
      <c r="H175" s="52">
        <f>IF(G175=0,0,G175/G$203*100)</f>
        <v>0</v>
      </c>
      <c r="I175" s="51">
        <f>SUM(I176:I180)</f>
        <v>0</v>
      </c>
      <c r="J175" s="52">
        <f>IF(I175=0,0,I175/I$203*100)</f>
        <v>0</v>
      </c>
      <c r="K175" s="51">
        <f>SUM(K176:K180)</f>
        <v>0</v>
      </c>
      <c r="L175" s="52">
        <f>IF(K175=0,0,K175/K$203*100)</f>
        <v>0</v>
      </c>
      <c r="M175" s="127"/>
      <c r="N175" s="71"/>
      <c r="O175" s="282"/>
      <c r="P175" s="295" t="str">
        <f>A189</f>
        <v>liabilities due to banks</v>
      </c>
      <c r="Q175" s="291">
        <f>C189</f>
        <v>0</v>
      </c>
      <c r="R175" s="291">
        <f>E189</f>
        <v>0</v>
      </c>
      <c r="S175" s="291">
        <f>G189</f>
        <v>0</v>
      </c>
      <c r="T175" s="291">
        <f>I189</f>
        <v>0</v>
      </c>
      <c r="U175" s="344">
        <f>G189</f>
        <v>0</v>
      </c>
      <c r="V175" s="285"/>
      <c r="W175" s="279"/>
      <c r="X175" s="279"/>
      <c r="Y175" s="279"/>
      <c r="Z175" s="279"/>
      <c r="AA175" s="279"/>
      <c r="AB175" s="279"/>
      <c r="AC175" s="279"/>
      <c r="AD175" s="285"/>
    </row>
    <row r="176" spans="1:30" hidden="1" outlineLevel="1" x14ac:dyDescent="0.2">
      <c r="A176" s="128">
        <f>Monatsplanung!$A176</f>
        <v>0</v>
      </c>
      <c r="B176" s="128">
        <f>Monatsplanung!$B176</f>
        <v>0</v>
      </c>
      <c r="C176" s="60">
        <f>Monatsplanung!AA176</f>
        <v>0</v>
      </c>
      <c r="D176" s="61">
        <f>IF(C176=0,0,C176/C$175*100)</f>
        <v>0</v>
      </c>
      <c r="E176" s="60">
        <f>Monatsplanung!BJ176</f>
        <v>0</v>
      </c>
      <c r="F176" s="61">
        <f>IF(E176=0,0,E176/E$175*100)</f>
        <v>0</v>
      </c>
      <c r="G176" s="62">
        <f>Monatsplanung!CS176</f>
        <v>0</v>
      </c>
      <c r="H176" s="61">
        <f>IF(G176=0,0,G176/G$175*100)</f>
        <v>0</v>
      </c>
      <c r="I176" s="62">
        <f>Monatsplanung!EB176</f>
        <v>0</v>
      </c>
      <c r="J176" s="61">
        <f>IF(I176=0,0,I176/I$175*100)</f>
        <v>0</v>
      </c>
      <c r="K176" s="62">
        <f>Monatsplanung!FK176</f>
        <v>0</v>
      </c>
      <c r="L176" s="61">
        <f>IF(K176=0,0,K176/K$175*100)</f>
        <v>0</v>
      </c>
      <c r="M176" s="74"/>
      <c r="N176" s="74"/>
      <c r="O176" s="282"/>
      <c r="P176" s="295"/>
      <c r="Q176" s="291"/>
      <c r="R176" s="291"/>
      <c r="S176" s="291"/>
      <c r="T176" s="291"/>
      <c r="U176" s="344"/>
      <c r="V176" s="281"/>
      <c r="W176" s="282"/>
      <c r="X176" s="282"/>
      <c r="Y176" s="282"/>
      <c r="Z176" s="282"/>
      <c r="AA176" s="282"/>
      <c r="AB176" s="282"/>
      <c r="AC176" s="282"/>
      <c r="AD176" s="281"/>
    </row>
    <row r="177" spans="1:30" hidden="1" outlineLevel="1" x14ac:dyDescent="0.2">
      <c r="A177" s="128">
        <f>Monatsplanung!$A177</f>
        <v>0</v>
      </c>
      <c r="B177" s="128">
        <f>Monatsplanung!$B177</f>
        <v>0</v>
      </c>
      <c r="C177" s="60">
        <f>Monatsplanung!AA177</f>
        <v>0</v>
      </c>
      <c r="D177" s="61">
        <f t="shared" ref="D177:F180" si="113">IF(C177=0,0,C177/C$175*100)</f>
        <v>0</v>
      </c>
      <c r="E177" s="60">
        <f>Monatsplanung!BJ177</f>
        <v>0</v>
      </c>
      <c r="F177" s="61">
        <f t="shared" si="113"/>
        <v>0</v>
      </c>
      <c r="G177" s="62">
        <f>Monatsplanung!CS177</f>
        <v>0</v>
      </c>
      <c r="H177" s="61">
        <f>IF(G177=0,0,G177/G$175*100)</f>
        <v>0</v>
      </c>
      <c r="I177" s="62">
        <f>Monatsplanung!EB177</f>
        <v>0</v>
      </c>
      <c r="J177" s="61">
        <f>IF(I177=0,0,I177/I$175*100)</f>
        <v>0</v>
      </c>
      <c r="K177" s="62">
        <f>Monatsplanung!FK177</f>
        <v>0</v>
      </c>
      <c r="L177" s="61">
        <f>IF(K177=0,0,K177/K$175*100)</f>
        <v>0</v>
      </c>
      <c r="M177" s="74"/>
      <c r="N177" s="74"/>
      <c r="O177" s="282"/>
      <c r="P177" s="295"/>
      <c r="Q177" s="291"/>
      <c r="R177" s="291"/>
      <c r="S177" s="291"/>
      <c r="T177" s="291"/>
      <c r="U177" s="344"/>
      <c r="V177" s="281"/>
      <c r="W177" s="282"/>
      <c r="X177" s="282"/>
      <c r="Y177" s="282"/>
      <c r="Z177" s="282"/>
      <c r="AA177" s="282"/>
      <c r="AB177" s="282"/>
      <c r="AC177" s="282"/>
      <c r="AD177" s="281"/>
    </row>
    <row r="178" spans="1:30" hidden="1" outlineLevel="1" x14ac:dyDescent="0.2">
      <c r="A178" s="128">
        <f>Monatsplanung!$A178</f>
        <v>0</v>
      </c>
      <c r="B178" s="128">
        <f>Monatsplanung!$B178</f>
        <v>0</v>
      </c>
      <c r="C178" s="60">
        <f>Monatsplanung!AA178</f>
        <v>0</v>
      </c>
      <c r="D178" s="61">
        <f t="shared" si="113"/>
        <v>0</v>
      </c>
      <c r="E178" s="60">
        <f>Monatsplanung!BJ178</f>
        <v>0</v>
      </c>
      <c r="F178" s="61">
        <f t="shared" si="113"/>
        <v>0</v>
      </c>
      <c r="G178" s="62">
        <f>Monatsplanung!CS178</f>
        <v>0</v>
      </c>
      <c r="H178" s="61">
        <f>IF(G178=0,0,G178/G$175*100)</f>
        <v>0</v>
      </c>
      <c r="I178" s="62">
        <f>Monatsplanung!EB178</f>
        <v>0</v>
      </c>
      <c r="J178" s="61">
        <f>IF(I178=0,0,I178/I$175*100)</f>
        <v>0</v>
      </c>
      <c r="K178" s="62">
        <f>Monatsplanung!FK178</f>
        <v>0</v>
      </c>
      <c r="L178" s="61">
        <f>IF(K178=0,0,K178/K$175*100)</f>
        <v>0</v>
      </c>
      <c r="M178" s="74"/>
      <c r="N178" s="74"/>
      <c r="O178" s="282"/>
      <c r="P178" s="295"/>
      <c r="Q178" s="291"/>
      <c r="R178" s="291"/>
      <c r="S178" s="291"/>
      <c r="T178" s="291"/>
      <c r="U178" s="344"/>
      <c r="V178" s="281"/>
      <c r="W178" s="282"/>
      <c r="X178" s="282"/>
      <c r="Y178" s="282"/>
      <c r="Z178" s="282"/>
      <c r="AA178" s="282"/>
      <c r="AB178" s="282"/>
      <c r="AC178" s="282"/>
      <c r="AD178" s="281"/>
    </row>
    <row r="179" spans="1:30" hidden="1" outlineLevel="1" x14ac:dyDescent="0.2">
      <c r="A179" s="128">
        <f>Monatsplanung!$A179</f>
        <v>0</v>
      </c>
      <c r="B179" s="128">
        <f>Monatsplanung!$B179</f>
        <v>0</v>
      </c>
      <c r="C179" s="60">
        <f>Monatsplanung!AA179</f>
        <v>0</v>
      </c>
      <c r="D179" s="61">
        <f t="shared" si="113"/>
        <v>0</v>
      </c>
      <c r="E179" s="60">
        <f>Monatsplanung!BJ179</f>
        <v>0</v>
      </c>
      <c r="F179" s="61">
        <f t="shared" si="113"/>
        <v>0</v>
      </c>
      <c r="G179" s="62">
        <f>Monatsplanung!CS179</f>
        <v>0</v>
      </c>
      <c r="H179" s="61">
        <f>IF(G179=0,0,G179/G$175*100)</f>
        <v>0</v>
      </c>
      <c r="I179" s="62">
        <f>Monatsplanung!EB179</f>
        <v>0</v>
      </c>
      <c r="J179" s="61">
        <f>IF(I179=0,0,I179/I$175*100)</f>
        <v>0</v>
      </c>
      <c r="K179" s="62">
        <f>Monatsplanung!FK179</f>
        <v>0</v>
      </c>
      <c r="L179" s="61">
        <f>IF(K179=0,0,K179/K$175*100)</f>
        <v>0</v>
      </c>
      <c r="M179" s="74"/>
      <c r="N179" s="74"/>
      <c r="O179" s="282"/>
      <c r="P179" s="295"/>
      <c r="Q179" s="291"/>
      <c r="R179" s="291"/>
      <c r="S179" s="291"/>
      <c r="T179" s="291"/>
      <c r="U179" s="344"/>
      <c r="V179" s="281"/>
      <c r="W179" s="282"/>
      <c r="X179" s="282"/>
      <c r="Y179" s="282"/>
      <c r="Z179" s="282"/>
      <c r="AA179" s="282"/>
      <c r="AB179" s="282"/>
      <c r="AC179" s="282"/>
      <c r="AD179" s="281"/>
    </row>
    <row r="180" spans="1:30" hidden="1" outlineLevel="1" x14ac:dyDescent="0.2">
      <c r="A180" s="128">
        <f>Monatsplanung!$A180</f>
        <v>0</v>
      </c>
      <c r="B180" s="128">
        <f>Monatsplanung!$B180</f>
        <v>0</v>
      </c>
      <c r="C180" s="60">
        <f>Monatsplanung!AA180</f>
        <v>0</v>
      </c>
      <c r="D180" s="61">
        <f t="shared" si="113"/>
        <v>0</v>
      </c>
      <c r="E180" s="60">
        <f>Monatsplanung!BJ180</f>
        <v>0</v>
      </c>
      <c r="F180" s="61">
        <f t="shared" si="113"/>
        <v>0</v>
      </c>
      <c r="G180" s="62">
        <f>Monatsplanung!CS180</f>
        <v>0</v>
      </c>
      <c r="H180" s="61">
        <f>IF(G180=0,0,G180/G$175*100)</f>
        <v>0</v>
      </c>
      <c r="I180" s="62">
        <f>Monatsplanung!EB180</f>
        <v>0</v>
      </c>
      <c r="J180" s="61">
        <f>IF(I180=0,0,I180/I$175*100)</f>
        <v>0</v>
      </c>
      <c r="K180" s="62">
        <f>Monatsplanung!FK180</f>
        <v>0</v>
      </c>
      <c r="L180" s="61">
        <f>IF(K180=0,0,K180/K$175*100)</f>
        <v>0</v>
      </c>
      <c r="M180" s="74"/>
      <c r="N180" s="74"/>
      <c r="O180" s="282"/>
      <c r="P180" s="295"/>
      <c r="Q180" s="291"/>
      <c r="R180" s="291"/>
      <c r="S180" s="291"/>
      <c r="T180" s="291"/>
      <c r="U180" s="344"/>
      <c r="V180" s="281"/>
      <c r="W180" s="282"/>
      <c r="X180" s="282"/>
      <c r="Y180" s="282"/>
      <c r="Z180" s="282"/>
      <c r="AA180" s="282"/>
      <c r="AB180" s="282"/>
      <c r="AC180" s="282"/>
      <c r="AD180" s="281"/>
    </row>
    <row r="181" spans="1:30" ht="4.5" customHeight="1" x14ac:dyDescent="0.2">
      <c r="A181" s="59"/>
      <c r="B181" s="59"/>
      <c r="C181" s="62"/>
      <c r="D181" s="61"/>
      <c r="E181" s="62"/>
      <c r="F181" s="61"/>
      <c r="G181" s="62"/>
      <c r="H181" s="61"/>
      <c r="I181" s="62"/>
      <c r="J181" s="61"/>
      <c r="K181" s="62"/>
      <c r="L181" s="61"/>
      <c r="M181" s="74"/>
      <c r="N181" s="74"/>
      <c r="O181" s="282"/>
      <c r="P181" s="295"/>
      <c r="Q181" s="291"/>
      <c r="R181" s="291"/>
      <c r="S181" s="291"/>
      <c r="T181" s="291"/>
      <c r="U181" s="344"/>
      <c r="V181" s="281"/>
      <c r="W181" s="282"/>
      <c r="X181" s="282"/>
      <c r="Y181" s="282"/>
      <c r="Z181" s="282"/>
      <c r="AA181" s="282"/>
      <c r="AB181" s="282"/>
      <c r="AC181" s="282"/>
      <c r="AD181" s="281"/>
    </row>
    <row r="182" spans="1:30" s="28" customFormat="1" collapsed="1" x14ac:dyDescent="0.2">
      <c r="A182" s="50" t="s">
        <v>26</v>
      </c>
      <c r="B182" s="50" t="s">
        <v>105</v>
      </c>
      <c r="C182" s="51">
        <f>SUM(C183:C187)</f>
        <v>0</v>
      </c>
      <c r="D182" s="52">
        <f>IF(C182=0,0,C182/C$203*100)</f>
        <v>0</v>
      </c>
      <c r="E182" s="51">
        <f>SUM(E183:E187)</f>
        <v>0</v>
      </c>
      <c r="F182" s="52">
        <f>IF(E182=0,0,E182/E$203*100)</f>
        <v>0</v>
      </c>
      <c r="G182" s="51">
        <f>SUM(G183:G187)</f>
        <v>0</v>
      </c>
      <c r="H182" s="52">
        <f>IF(G182=0,0,G182/G$203*100)</f>
        <v>0</v>
      </c>
      <c r="I182" s="51">
        <f>SUM(I183:I187)</f>
        <v>0</v>
      </c>
      <c r="J182" s="52">
        <f>IF(I182=0,0,I182/I$203*100)</f>
        <v>0</v>
      </c>
      <c r="K182" s="51">
        <f>SUM(K183:K187)</f>
        <v>0</v>
      </c>
      <c r="L182" s="52">
        <f>IF(K182=0,0,K182/K$203*100)</f>
        <v>0</v>
      </c>
      <c r="M182" s="127"/>
      <c r="N182" s="71"/>
      <c r="O182" s="282"/>
      <c r="P182" s="295" t="str">
        <f>A196</f>
        <v>deffered liabilities</v>
      </c>
      <c r="Q182" s="291">
        <f>C196</f>
        <v>0</v>
      </c>
      <c r="R182" s="291">
        <f>E196</f>
        <v>0</v>
      </c>
      <c r="S182" s="291">
        <f>G196</f>
        <v>0</v>
      </c>
      <c r="T182" s="291">
        <f>I196</f>
        <v>0</v>
      </c>
      <c r="U182" s="344">
        <f>G196</f>
        <v>0</v>
      </c>
      <c r="V182" s="285"/>
      <c r="W182" s="279"/>
      <c r="X182" s="279"/>
      <c r="Y182" s="279"/>
      <c r="Z182" s="279"/>
      <c r="AA182" s="279"/>
      <c r="AB182" s="279"/>
      <c r="AC182" s="279"/>
      <c r="AD182" s="285"/>
    </row>
    <row r="183" spans="1:30" hidden="1" outlineLevel="1" x14ac:dyDescent="0.2">
      <c r="A183" s="128">
        <f>Monatsplanung!$A183</f>
        <v>0</v>
      </c>
      <c r="B183" s="128">
        <f>Monatsplanung!$B183</f>
        <v>0</v>
      </c>
      <c r="C183" s="60">
        <f>Monatsplanung!AA183</f>
        <v>0</v>
      </c>
      <c r="D183" s="61">
        <f>IF(C183=0,0,C183/C$182*100)</f>
        <v>0</v>
      </c>
      <c r="E183" s="60">
        <f>Monatsplanung!BJ183</f>
        <v>0</v>
      </c>
      <c r="F183" s="61">
        <f>IF(E183=0,0,E183/E$182*100)</f>
        <v>0</v>
      </c>
      <c r="G183" s="62">
        <f>Monatsplanung!CS183</f>
        <v>0</v>
      </c>
      <c r="H183" s="61">
        <f>IF(G183=0,0,G183/G$182*100)</f>
        <v>0</v>
      </c>
      <c r="I183" s="62">
        <f>Monatsplanung!EB183</f>
        <v>0</v>
      </c>
      <c r="J183" s="61">
        <f>IF(I183=0,0,I183/I$182*100)</f>
        <v>0</v>
      </c>
      <c r="K183" s="62">
        <f>Monatsplanung!FK183</f>
        <v>0</v>
      </c>
      <c r="L183" s="61">
        <f>IF(K183=0,0,K183/K$182*100)</f>
        <v>0</v>
      </c>
      <c r="M183" s="74"/>
      <c r="N183" s="74"/>
      <c r="O183" s="282"/>
      <c r="P183" s="295"/>
      <c r="Q183" s="291"/>
      <c r="R183" s="293"/>
      <c r="S183" s="293"/>
      <c r="T183" s="293"/>
      <c r="U183" s="382"/>
      <c r="V183" s="281"/>
      <c r="W183" s="282"/>
      <c r="X183" s="282"/>
      <c r="Y183" s="282"/>
      <c r="Z183" s="282"/>
      <c r="AA183" s="282"/>
      <c r="AB183" s="282"/>
      <c r="AC183" s="282"/>
      <c r="AD183" s="281"/>
    </row>
    <row r="184" spans="1:30" hidden="1" outlineLevel="1" x14ac:dyDescent="0.2">
      <c r="A184" s="128">
        <f>Monatsplanung!$A184</f>
        <v>0</v>
      </c>
      <c r="B184" s="128">
        <f>Monatsplanung!$B184</f>
        <v>0</v>
      </c>
      <c r="C184" s="60">
        <f>Monatsplanung!AA184</f>
        <v>0</v>
      </c>
      <c r="D184" s="61">
        <f>IF(C184=0,0,C184/C$182*100)</f>
        <v>0</v>
      </c>
      <c r="E184" s="60">
        <f>Monatsplanung!BJ184</f>
        <v>0</v>
      </c>
      <c r="F184" s="61">
        <f>IF(E184=0,0,E184/E$182*100)</f>
        <v>0</v>
      </c>
      <c r="G184" s="62">
        <f>Monatsplanung!CS184</f>
        <v>0</v>
      </c>
      <c r="H184" s="61">
        <f>IF(G184=0,0,G184/G$182*100)</f>
        <v>0</v>
      </c>
      <c r="I184" s="62">
        <f>Monatsplanung!EB184</f>
        <v>0</v>
      </c>
      <c r="J184" s="61">
        <f>IF(I184=0,0,I184/I$182*100)</f>
        <v>0</v>
      </c>
      <c r="K184" s="62">
        <f>Monatsplanung!FK184</f>
        <v>0</v>
      </c>
      <c r="L184" s="61">
        <f>IF(K184=0,0,K184/K$182*100)</f>
        <v>0</v>
      </c>
      <c r="M184" s="74"/>
      <c r="N184" s="74"/>
      <c r="O184" s="282"/>
      <c r="P184" s="295"/>
      <c r="Q184" s="291"/>
      <c r="R184" s="293"/>
      <c r="S184" s="293"/>
      <c r="T184" s="293"/>
      <c r="U184" s="382"/>
      <c r="V184" s="281"/>
      <c r="W184" s="282"/>
      <c r="X184" s="282"/>
      <c r="Y184" s="282"/>
      <c r="Z184" s="282"/>
      <c r="AA184" s="282"/>
      <c r="AB184" s="282"/>
      <c r="AC184" s="282"/>
      <c r="AD184" s="281"/>
    </row>
    <row r="185" spans="1:30" hidden="1" outlineLevel="1" x14ac:dyDescent="0.2">
      <c r="A185" s="128">
        <f>Monatsplanung!$A185</f>
        <v>0</v>
      </c>
      <c r="B185" s="128">
        <f>Monatsplanung!$B185</f>
        <v>0</v>
      </c>
      <c r="C185" s="60">
        <f>Monatsplanung!AA185</f>
        <v>0</v>
      </c>
      <c r="D185" s="61">
        <f>IF(C185=0,0,C185/C$182*100)</f>
        <v>0</v>
      </c>
      <c r="E185" s="60">
        <f>Monatsplanung!BJ185</f>
        <v>0</v>
      </c>
      <c r="F185" s="61">
        <f>IF(E185=0,0,E185/E$182*100)</f>
        <v>0</v>
      </c>
      <c r="G185" s="62">
        <f>Monatsplanung!CS185</f>
        <v>0</v>
      </c>
      <c r="H185" s="61">
        <f>IF(G185=0,0,G185/G$182*100)</f>
        <v>0</v>
      </c>
      <c r="I185" s="62">
        <f>Monatsplanung!EB185</f>
        <v>0</v>
      </c>
      <c r="J185" s="61">
        <f>IF(I185=0,0,I185/I$182*100)</f>
        <v>0</v>
      </c>
      <c r="K185" s="62">
        <f>Monatsplanung!FK185</f>
        <v>0</v>
      </c>
      <c r="L185" s="61">
        <f>IF(K185=0,0,K185/K$182*100)</f>
        <v>0</v>
      </c>
      <c r="M185" s="74"/>
      <c r="N185" s="74"/>
      <c r="O185" s="282"/>
      <c r="P185" s="295"/>
      <c r="Q185" s="291"/>
      <c r="R185" s="293"/>
      <c r="S185" s="293"/>
      <c r="T185" s="293"/>
      <c r="U185" s="382"/>
      <c r="V185" s="281"/>
      <c r="W185" s="282"/>
      <c r="X185" s="282"/>
      <c r="Y185" s="282"/>
      <c r="Z185" s="282"/>
      <c r="AA185" s="282"/>
      <c r="AB185" s="282"/>
      <c r="AC185" s="282"/>
      <c r="AD185" s="281"/>
    </row>
    <row r="186" spans="1:30" hidden="1" outlineLevel="1" x14ac:dyDescent="0.2">
      <c r="A186" s="128">
        <f>Monatsplanung!$A186</f>
        <v>0</v>
      </c>
      <c r="B186" s="128">
        <f>Monatsplanung!$B186</f>
        <v>0</v>
      </c>
      <c r="C186" s="60">
        <f>Monatsplanung!AA186</f>
        <v>0</v>
      </c>
      <c r="D186" s="61">
        <f>IF(C186=0,0,C186/C$182*100)</f>
        <v>0</v>
      </c>
      <c r="E186" s="60">
        <f>Monatsplanung!BJ186</f>
        <v>0</v>
      </c>
      <c r="F186" s="61">
        <f>IF(E186=0,0,E186/E$182*100)</f>
        <v>0</v>
      </c>
      <c r="G186" s="62">
        <f>Monatsplanung!CS186</f>
        <v>0</v>
      </c>
      <c r="H186" s="61">
        <f>IF(G186=0,0,G186/G$182*100)</f>
        <v>0</v>
      </c>
      <c r="I186" s="62">
        <f>Monatsplanung!EB186</f>
        <v>0</v>
      </c>
      <c r="J186" s="61">
        <f>IF(I186=0,0,I186/I$182*100)</f>
        <v>0</v>
      </c>
      <c r="K186" s="62">
        <f>Monatsplanung!FK186</f>
        <v>0</v>
      </c>
      <c r="L186" s="61">
        <f>IF(K186=0,0,K186/K$182*100)</f>
        <v>0</v>
      </c>
      <c r="M186" s="74"/>
      <c r="N186" s="74"/>
      <c r="O186" s="282"/>
      <c r="P186" s="295"/>
      <c r="Q186" s="291"/>
      <c r="R186" s="293"/>
      <c r="S186" s="293"/>
      <c r="T186" s="293"/>
      <c r="U186" s="382"/>
      <c r="V186" s="281"/>
      <c r="W186" s="282"/>
      <c r="X186" s="282"/>
      <c r="Y186" s="282"/>
      <c r="Z186" s="282"/>
      <c r="AA186" s="282"/>
      <c r="AB186" s="282"/>
      <c r="AC186" s="282"/>
      <c r="AD186" s="281"/>
    </row>
    <row r="187" spans="1:30" hidden="1" outlineLevel="1" x14ac:dyDescent="0.2">
      <c r="A187" s="128" t="str">
        <f>Monatsplanung!$A187</f>
        <v>accounts payables acc. DPO</v>
      </c>
      <c r="B187" s="128" t="str">
        <f>Monatsplanung!$B187</f>
        <v>Verbindlichkeiten L+L gem. DPO</v>
      </c>
      <c r="C187" s="60">
        <f>Monatsplanung!AA187</f>
        <v>0</v>
      </c>
      <c r="D187" s="61">
        <f>IF(C187=0,0,C187/C$182*100)</f>
        <v>0</v>
      </c>
      <c r="E187" s="60">
        <f>Monatsplanung!BJ187</f>
        <v>0</v>
      </c>
      <c r="F187" s="61">
        <f>IF(E187=0,0,E187/E$182*100)</f>
        <v>0</v>
      </c>
      <c r="G187" s="62">
        <f>Monatsplanung!CS187</f>
        <v>0</v>
      </c>
      <c r="H187" s="61">
        <f>IF(G187=0,0,G187/G$182*100)</f>
        <v>0</v>
      </c>
      <c r="I187" s="62">
        <f>Monatsplanung!EB187</f>
        <v>0</v>
      </c>
      <c r="J187" s="61">
        <f>IF(I187=0,0,I187/I$182*100)</f>
        <v>0</v>
      </c>
      <c r="K187" s="62">
        <f>Monatsplanung!FK187</f>
        <v>0</v>
      </c>
      <c r="L187" s="61">
        <f>IF(K187=0,0,K187/K$182*100)</f>
        <v>0</v>
      </c>
      <c r="M187" s="74"/>
      <c r="N187" s="74"/>
      <c r="O187" s="282"/>
      <c r="P187" s="295"/>
      <c r="Q187" s="291"/>
      <c r="R187" s="293"/>
      <c r="S187" s="293"/>
      <c r="T187" s="293"/>
      <c r="U187" s="382"/>
      <c r="V187" s="281"/>
      <c r="W187" s="282"/>
      <c r="X187" s="282"/>
      <c r="Y187" s="282"/>
      <c r="Z187" s="282"/>
      <c r="AA187" s="282"/>
      <c r="AB187" s="282"/>
      <c r="AC187" s="282"/>
      <c r="AD187" s="281"/>
    </row>
    <row r="188" spans="1:30" ht="4.5" customHeight="1" x14ac:dyDescent="0.2">
      <c r="A188" s="49"/>
      <c r="B188" s="49"/>
      <c r="C188" s="62"/>
      <c r="D188" s="61"/>
      <c r="E188" s="62"/>
      <c r="F188" s="61"/>
      <c r="G188" s="62"/>
      <c r="H188" s="61"/>
      <c r="I188" s="62"/>
      <c r="J188" s="61"/>
      <c r="K188" s="62"/>
      <c r="L188" s="61"/>
      <c r="M188" s="74"/>
      <c r="N188" s="74"/>
      <c r="O188" s="282"/>
      <c r="P188" s="295"/>
      <c r="Q188" s="291"/>
      <c r="R188" s="293"/>
      <c r="S188" s="293"/>
      <c r="T188" s="293"/>
      <c r="U188" s="382"/>
      <c r="V188" s="281"/>
      <c r="W188" s="282"/>
      <c r="X188" s="282"/>
      <c r="Y188" s="282"/>
      <c r="Z188" s="282"/>
      <c r="AA188" s="282"/>
      <c r="AB188" s="282"/>
      <c r="AC188" s="282"/>
      <c r="AD188" s="281"/>
    </row>
    <row r="189" spans="1:30" s="28" customFormat="1" collapsed="1" x14ac:dyDescent="0.2">
      <c r="A189" s="50" t="s">
        <v>25</v>
      </c>
      <c r="B189" s="50" t="s">
        <v>323</v>
      </c>
      <c r="C189" s="51">
        <f>SUM(C190:C194)</f>
        <v>0</v>
      </c>
      <c r="D189" s="52">
        <f>IF(C189=0,0,C189/C$203*100)</f>
        <v>0</v>
      </c>
      <c r="E189" s="51">
        <f>SUM(E190:E194)</f>
        <v>0</v>
      </c>
      <c r="F189" s="52">
        <f>IF(E189=0,0,E189/E$203*100)</f>
        <v>0</v>
      </c>
      <c r="G189" s="51">
        <f>SUM(G190:G194)</f>
        <v>0</v>
      </c>
      <c r="H189" s="52">
        <f>IF(G189=0,0,G189/G$203*100)</f>
        <v>0</v>
      </c>
      <c r="I189" s="51">
        <f>SUM(I190:I194)</f>
        <v>0</v>
      </c>
      <c r="J189" s="52">
        <f>IF(I189=0,0,I189/I$203*100)</f>
        <v>0</v>
      </c>
      <c r="K189" s="51">
        <f>SUM(K190:K194)</f>
        <v>0</v>
      </c>
      <c r="L189" s="52">
        <f>IF(K189=0,0,K189/K$203*100)</f>
        <v>0</v>
      </c>
      <c r="M189" s="127"/>
      <c r="N189" s="71"/>
      <c r="O189" s="282"/>
      <c r="P189" s="302"/>
      <c r="Q189" s="379"/>
      <c r="R189" s="379"/>
      <c r="S189" s="379"/>
      <c r="T189" s="379"/>
      <c r="U189" s="345"/>
      <c r="V189" s="285"/>
      <c r="W189" s="279"/>
      <c r="X189" s="279"/>
      <c r="Y189" s="279"/>
      <c r="Z189" s="279"/>
      <c r="AA189" s="279"/>
      <c r="AB189" s="279"/>
      <c r="AC189" s="279"/>
      <c r="AD189" s="285"/>
    </row>
    <row r="190" spans="1:30" hidden="1" outlineLevel="1" x14ac:dyDescent="0.2">
      <c r="A190" s="128">
        <f>Monatsplanung!$A190</f>
        <v>0</v>
      </c>
      <c r="B190" s="128">
        <f>Monatsplanung!$B190</f>
        <v>0</v>
      </c>
      <c r="C190" s="60">
        <f>Monatsplanung!AA190</f>
        <v>0</v>
      </c>
      <c r="D190" s="61">
        <f>IF(C190=0,0,C190/C$189*100)</f>
        <v>0</v>
      </c>
      <c r="E190" s="60">
        <f>Monatsplanung!BJ190</f>
        <v>0</v>
      </c>
      <c r="F190" s="61">
        <f>IF(E190=0,0,E190/E$189*100)</f>
        <v>0</v>
      </c>
      <c r="G190" s="62">
        <f>Monatsplanung!CS190</f>
        <v>0</v>
      </c>
      <c r="H190" s="61">
        <f>IF(G190=0,0,G190/G$189*100)</f>
        <v>0</v>
      </c>
      <c r="I190" s="62">
        <f>Monatsplanung!EB190</f>
        <v>0</v>
      </c>
      <c r="J190" s="61">
        <f>IF(I190=0,0,I190/I$189*100)</f>
        <v>0</v>
      </c>
      <c r="K190" s="62">
        <f>Monatsplanung!FK190</f>
        <v>0</v>
      </c>
      <c r="L190" s="61">
        <f>IF(K190=0,0,K190/K$189*100)</f>
        <v>0</v>
      </c>
      <c r="M190" s="74"/>
      <c r="N190" s="74"/>
      <c r="O190" s="282"/>
      <c r="P190" s="281"/>
      <c r="Q190" s="292"/>
      <c r="R190" s="282"/>
      <c r="S190" s="282"/>
      <c r="T190" s="282"/>
      <c r="U190" s="282"/>
      <c r="V190" s="281"/>
      <c r="W190" s="282"/>
      <c r="X190" s="282"/>
      <c r="Y190" s="282"/>
      <c r="Z190" s="282"/>
      <c r="AA190" s="282"/>
      <c r="AB190" s="282"/>
      <c r="AC190" s="282"/>
      <c r="AD190" s="281"/>
    </row>
    <row r="191" spans="1:30" hidden="1" outlineLevel="1" x14ac:dyDescent="0.2">
      <c r="A191" s="128">
        <f>Monatsplanung!$A191</f>
        <v>0</v>
      </c>
      <c r="B191" s="128">
        <f>Monatsplanung!$B191</f>
        <v>0</v>
      </c>
      <c r="C191" s="60">
        <f>Monatsplanung!AA191</f>
        <v>0</v>
      </c>
      <c r="D191" s="61">
        <f>IF(C191=0,0,C191/C$189*100)</f>
        <v>0</v>
      </c>
      <c r="E191" s="60">
        <f>Monatsplanung!BJ191</f>
        <v>0</v>
      </c>
      <c r="F191" s="61">
        <f>IF(E191=0,0,E191/E$189*100)</f>
        <v>0</v>
      </c>
      <c r="G191" s="62">
        <f>Monatsplanung!CS191</f>
        <v>0</v>
      </c>
      <c r="H191" s="61">
        <f>IF(G191=0,0,G191/G$189*100)</f>
        <v>0</v>
      </c>
      <c r="I191" s="62">
        <f>Monatsplanung!EB191</f>
        <v>0</v>
      </c>
      <c r="J191" s="61">
        <f>IF(I191=0,0,I191/I$189*100)</f>
        <v>0</v>
      </c>
      <c r="K191" s="62">
        <f>Monatsplanung!FK191</f>
        <v>0</v>
      </c>
      <c r="L191" s="61">
        <f>IF(K191=0,0,K191/K$189*100)</f>
        <v>0</v>
      </c>
      <c r="M191" s="74"/>
      <c r="N191" s="74"/>
      <c r="O191" s="282"/>
      <c r="P191" s="281"/>
      <c r="Q191" s="292"/>
      <c r="R191" s="282"/>
      <c r="S191" s="282"/>
      <c r="T191" s="282"/>
      <c r="U191" s="282"/>
      <c r="V191" s="281"/>
      <c r="W191" s="282"/>
      <c r="X191" s="282"/>
      <c r="Y191" s="282"/>
      <c r="Z191" s="282"/>
      <c r="AA191" s="282"/>
      <c r="AB191" s="282"/>
      <c r="AC191" s="282"/>
      <c r="AD191" s="281"/>
    </row>
    <row r="192" spans="1:30" hidden="1" outlineLevel="1" x14ac:dyDescent="0.2">
      <c r="A192" s="128">
        <f>Monatsplanung!$A192</f>
        <v>0</v>
      </c>
      <c r="B192" s="128">
        <f>Monatsplanung!$B192</f>
        <v>0</v>
      </c>
      <c r="C192" s="60">
        <f>Monatsplanung!AA192</f>
        <v>0</v>
      </c>
      <c r="D192" s="61">
        <f>IF(C192=0,0,C192/C$189*100)</f>
        <v>0</v>
      </c>
      <c r="E192" s="60">
        <f>Monatsplanung!BJ192</f>
        <v>0</v>
      </c>
      <c r="F192" s="61">
        <f>IF(E192=0,0,E192/E$189*100)</f>
        <v>0</v>
      </c>
      <c r="G192" s="62">
        <f>Monatsplanung!CS192</f>
        <v>0</v>
      </c>
      <c r="H192" s="61">
        <f>IF(G192=0,0,G192/G$189*100)</f>
        <v>0</v>
      </c>
      <c r="I192" s="62">
        <f>Monatsplanung!EB192</f>
        <v>0</v>
      </c>
      <c r="J192" s="61">
        <f>IF(I192=0,0,I192/I$189*100)</f>
        <v>0</v>
      </c>
      <c r="K192" s="62">
        <f>Monatsplanung!FK192</f>
        <v>0</v>
      </c>
      <c r="L192" s="61">
        <f>IF(K192=0,0,K192/K$189*100)</f>
        <v>0</v>
      </c>
      <c r="M192" s="74"/>
      <c r="N192" s="74"/>
      <c r="O192" s="282"/>
      <c r="P192" s="281"/>
      <c r="Q192" s="292"/>
      <c r="R192" s="282"/>
      <c r="S192" s="282"/>
      <c r="T192" s="282"/>
      <c r="U192" s="282"/>
      <c r="V192" s="281"/>
      <c r="W192" s="282"/>
      <c r="X192" s="282"/>
      <c r="Y192" s="282"/>
      <c r="Z192" s="282"/>
      <c r="AA192" s="282"/>
      <c r="AB192" s="282"/>
      <c r="AC192" s="282"/>
      <c r="AD192" s="281"/>
    </row>
    <row r="193" spans="1:30" hidden="1" outlineLevel="1" x14ac:dyDescent="0.2">
      <c r="A193" s="128">
        <f>Monatsplanung!$A193</f>
        <v>0</v>
      </c>
      <c r="B193" s="128">
        <f>Monatsplanung!$B193</f>
        <v>0</v>
      </c>
      <c r="C193" s="60">
        <f>Monatsplanung!AA193</f>
        <v>0</v>
      </c>
      <c r="D193" s="61">
        <f>IF(C193=0,0,C193/C$189*100)</f>
        <v>0</v>
      </c>
      <c r="E193" s="60">
        <f>Monatsplanung!BJ193</f>
        <v>0</v>
      </c>
      <c r="F193" s="61">
        <f>IF(E193=0,0,E193/E$189*100)</f>
        <v>0</v>
      </c>
      <c r="G193" s="62">
        <f>Monatsplanung!CS193</f>
        <v>0</v>
      </c>
      <c r="H193" s="61">
        <f>IF(G193=0,0,G193/G$189*100)</f>
        <v>0</v>
      </c>
      <c r="I193" s="62">
        <f>Monatsplanung!EB193</f>
        <v>0</v>
      </c>
      <c r="J193" s="61">
        <f>IF(I193=0,0,I193/I$189*100)</f>
        <v>0</v>
      </c>
      <c r="K193" s="62">
        <f>Monatsplanung!FK193</f>
        <v>0</v>
      </c>
      <c r="L193" s="61">
        <f>IF(K193=0,0,K193/K$189*100)</f>
        <v>0</v>
      </c>
      <c r="M193" s="74"/>
      <c r="N193" s="74"/>
      <c r="O193" s="282"/>
      <c r="P193" s="281"/>
      <c r="Q193" s="292"/>
      <c r="R193" s="282"/>
      <c r="S193" s="282"/>
      <c r="T193" s="282"/>
      <c r="U193" s="282"/>
      <c r="V193" s="281"/>
      <c r="W193" s="282"/>
      <c r="X193" s="282"/>
      <c r="Y193" s="282"/>
      <c r="Z193" s="282"/>
      <c r="AA193" s="282"/>
      <c r="AB193" s="282"/>
      <c r="AC193" s="282"/>
      <c r="AD193" s="281"/>
    </row>
    <row r="194" spans="1:30" hidden="1" outlineLevel="1" x14ac:dyDescent="0.2">
      <c r="A194" s="128">
        <f>Monatsplanung!$A194</f>
        <v>0</v>
      </c>
      <c r="B194" s="128">
        <f>Monatsplanung!$B194</f>
        <v>0</v>
      </c>
      <c r="C194" s="60">
        <f>Monatsplanung!AA194</f>
        <v>0</v>
      </c>
      <c r="D194" s="61">
        <f>IF(C194=0,0,C194/C$189*100)</f>
        <v>0</v>
      </c>
      <c r="E194" s="60">
        <f>Monatsplanung!BJ194</f>
        <v>0</v>
      </c>
      <c r="F194" s="61">
        <f>IF(E194=0,0,E194/E$189*100)</f>
        <v>0</v>
      </c>
      <c r="G194" s="62">
        <f>Monatsplanung!CS194</f>
        <v>0</v>
      </c>
      <c r="H194" s="61">
        <f>IF(G194=0,0,G194/G$189*100)</f>
        <v>0</v>
      </c>
      <c r="I194" s="62">
        <f>Monatsplanung!EB194</f>
        <v>0</v>
      </c>
      <c r="J194" s="61">
        <f>IF(I194=0,0,I194/I$189*100)</f>
        <v>0</v>
      </c>
      <c r="K194" s="62">
        <f>Monatsplanung!FK194</f>
        <v>0</v>
      </c>
      <c r="L194" s="61">
        <f>IF(K194=0,0,K194/K$189*100)</f>
        <v>0</v>
      </c>
      <c r="M194" s="74"/>
      <c r="N194" s="74"/>
      <c r="O194" s="282"/>
      <c r="P194" s="281"/>
      <c r="Q194" s="292"/>
      <c r="R194" s="282"/>
      <c r="S194" s="282"/>
      <c r="T194" s="282"/>
      <c r="U194" s="282"/>
      <c r="V194" s="281"/>
      <c r="W194" s="282"/>
      <c r="X194" s="282"/>
      <c r="Y194" s="282"/>
      <c r="Z194" s="282"/>
      <c r="AA194" s="282"/>
      <c r="AB194" s="282"/>
      <c r="AC194" s="282"/>
      <c r="AD194" s="281"/>
    </row>
    <row r="195" spans="1:30" ht="4.5" customHeight="1" x14ac:dyDescent="0.2">
      <c r="A195" s="49"/>
      <c r="B195" s="49"/>
      <c r="C195" s="62"/>
      <c r="D195" s="61"/>
      <c r="E195" s="62"/>
      <c r="F195" s="61"/>
      <c r="G195" s="62"/>
      <c r="H195" s="61"/>
      <c r="I195" s="62"/>
      <c r="J195" s="61"/>
      <c r="K195" s="62"/>
      <c r="L195" s="61"/>
      <c r="M195" s="74"/>
      <c r="N195" s="74"/>
      <c r="O195" s="282"/>
      <c r="P195" s="281"/>
      <c r="Q195" s="292"/>
      <c r="R195" s="282"/>
      <c r="S195" s="282"/>
      <c r="T195" s="282"/>
      <c r="U195" s="282"/>
      <c r="V195" s="281"/>
      <c r="W195" s="282"/>
      <c r="X195" s="282"/>
      <c r="Y195" s="282"/>
      <c r="Z195" s="282"/>
      <c r="AA195" s="282"/>
      <c r="AB195" s="282"/>
      <c r="AC195" s="282"/>
      <c r="AD195" s="281"/>
    </row>
    <row r="196" spans="1:30" s="28" customFormat="1" collapsed="1" x14ac:dyDescent="0.2">
      <c r="A196" s="50" t="s">
        <v>27</v>
      </c>
      <c r="B196" s="50" t="s">
        <v>324</v>
      </c>
      <c r="C196" s="51">
        <f>SUM(C197:C201)</f>
        <v>0</v>
      </c>
      <c r="D196" s="52">
        <f>IF(C196=0,0,C196/C$203*100)</f>
        <v>0</v>
      </c>
      <c r="E196" s="51">
        <f>SUM(E197:E201)</f>
        <v>0</v>
      </c>
      <c r="F196" s="52">
        <f>IF(E196=0,0,E196/E$203*100)</f>
        <v>0</v>
      </c>
      <c r="G196" s="51">
        <f>SUM(G197:G201)</f>
        <v>0</v>
      </c>
      <c r="H196" s="52">
        <f>IF(G196=0,0,G196/G$203*100)</f>
        <v>0</v>
      </c>
      <c r="I196" s="51">
        <f>SUM(I197:I201)</f>
        <v>0</v>
      </c>
      <c r="J196" s="52">
        <f>IF(I196=0,0,I196/I$203*100)</f>
        <v>0</v>
      </c>
      <c r="K196" s="51">
        <f>SUM(K197:K201)</f>
        <v>0</v>
      </c>
      <c r="L196" s="52">
        <f>IF(K196=0,0,K196/K$203*100)</f>
        <v>0</v>
      </c>
      <c r="M196" s="127"/>
      <c r="N196" s="71"/>
      <c r="O196" s="282"/>
      <c r="P196" s="279"/>
      <c r="Q196" s="279"/>
      <c r="R196" s="279"/>
      <c r="S196" s="279"/>
      <c r="T196" s="279"/>
      <c r="U196" s="279"/>
      <c r="V196" s="285"/>
      <c r="W196" s="279"/>
      <c r="X196" s="279"/>
      <c r="Y196" s="279"/>
      <c r="Z196" s="279"/>
      <c r="AA196" s="279"/>
      <c r="AB196" s="279"/>
      <c r="AC196" s="279"/>
      <c r="AD196" s="285"/>
    </row>
    <row r="197" spans="1:30" hidden="1" outlineLevel="1" x14ac:dyDescent="0.2">
      <c r="A197" s="128">
        <f>Monatsplanung!$A197</f>
        <v>0</v>
      </c>
      <c r="B197" s="128">
        <f>Monatsplanung!$B197</f>
        <v>0</v>
      </c>
      <c r="C197" s="60">
        <f>Monatsplanung!AA197</f>
        <v>0</v>
      </c>
      <c r="D197" s="61">
        <f>IF(C197=0,0,C197/C$196*100)</f>
        <v>0</v>
      </c>
      <c r="E197" s="60">
        <f>Monatsplanung!BJ197</f>
        <v>0</v>
      </c>
      <c r="F197" s="61">
        <f>IF(E197=0,0,E197/E$196*100)</f>
        <v>0</v>
      </c>
      <c r="G197" s="62">
        <f>Monatsplanung!CS197</f>
        <v>0</v>
      </c>
      <c r="H197" s="61">
        <f>IF(G197=0,0,G197/G$196*100)</f>
        <v>0</v>
      </c>
      <c r="I197" s="62">
        <f>Monatsplanung!EB197</f>
        <v>0</v>
      </c>
      <c r="J197" s="61">
        <f>IF(I197=0,0,I197/I$196*100)</f>
        <v>0</v>
      </c>
      <c r="K197" s="62">
        <f>Monatsplanung!FK197</f>
        <v>0</v>
      </c>
      <c r="L197" s="61">
        <f>IF(K197=0,0,K197/K$196*100)</f>
        <v>0</v>
      </c>
      <c r="M197" s="74"/>
      <c r="N197" s="74"/>
      <c r="O197" s="282"/>
      <c r="P197" s="281"/>
      <c r="Q197" s="281"/>
      <c r="R197" s="282"/>
      <c r="S197" s="282"/>
      <c r="T197" s="282"/>
      <c r="U197" s="282"/>
      <c r="V197" s="281"/>
      <c r="W197" s="282"/>
      <c r="X197" s="282"/>
      <c r="Y197" s="282"/>
      <c r="Z197" s="282"/>
      <c r="AA197" s="282"/>
      <c r="AB197" s="282"/>
      <c r="AC197" s="282"/>
      <c r="AD197" s="281"/>
    </row>
    <row r="198" spans="1:30" hidden="1" outlineLevel="1" x14ac:dyDescent="0.2">
      <c r="A198" s="128">
        <f>Monatsplanung!$A198</f>
        <v>0</v>
      </c>
      <c r="B198" s="128">
        <f>Monatsplanung!$B198</f>
        <v>0</v>
      </c>
      <c r="C198" s="60">
        <f>Monatsplanung!AA198</f>
        <v>0</v>
      </c>
      <c r="D198" s="61">
        <f>IF(C198=0,0,C198/C$196*100)</f>
        <v>0</v>
      </c>
      <c r="E198" s="60">
        <f>Monatsplanung!BJ198</f>
        <v>0</v>
      </c>
      <c r="F198" s="61">
        <f>IF(E198=0,0,E198/E$196*100)</f>
        <v>0</v>
      </c>
      <c r="G198" s="62">
        <f>Monatsplanung!CS198</f>
        <v>0</v>
      </c>
      <c r="H198" s="61">
        <f>IF(G198=0,0,G198/G$196*100)</f>
        <v>0</v>
      </c>
      <c r="I198" s="62">
        <f>Monatsplanung!EB198</f>
        <v>0</v>
      </c>
      <c r="J198" s="61">
        <f>IF(I198=0,0,I198/I$196*100)</f>
        <v>0</v>
      </c>
      <c r="K198" s="62">
        <f>Monatsplanung!FK198</f>
        <v>0</v>
      </c>
      <c r="L198" s="61">
        <f>IF(K198=0,0,K198/K$196*100)</f>
        <v>0</v>
      </c>
      <c r="M198" s="74"/>
      <c r="N198" s="74"/>
      <c r="O198" s="282"/>
      <c r="P198" s="281"/>
      <c r="Q198" s="281"/>
      <c r="R198" s="282"/>
      <c r="S198" s="282"/>
      <c r="T198" s="282"/>
      <c r="U198" s="282"/>
      <c r="V198" s="281"/>
      <c r="W198" s="282"/>
      <c r="X198" s="282"/>
      <c r="Y198" s="282"/>
      <c r="Z198" s="282"/>
      <c r="AA198" s="282"/>
      <c r="AB198" s="282"/>
      <c r="AC198" s="282"/>
      <c r="AD198" s="281"/>
    </row>
    <row r="199" spans="1:30" hidden="1" outlineLevel="1" x14ac:dyDescent="0.2">
      <c r="A199" s="128">
        <f>Monatsplanung!$A199</f>
        <v>0</v>
      </c>
      <c r="B199" s="128">
        <f>Monatsplanung!$B199</f>
        <v>0</v>
      </c>
      <c r="C199" s="60">
        <f>Monatsplanung!AA199</f>
        <v>0</v>
      </c>
      <c r="D199" s="61">
        <f>IF(C199=0,0,C199/C$196*100)</f>
        <v>0</v>
      </c>
      <c r="E199" s="60">
        <f>Monatsplanung!BJ199</f>
        <v>0</v>
      </c>
      <c r="F199" s="61">
        <f>IF(E199=0,0,E199/E$196*100)</f>
        <v>0</v>
      </c>
      <c r="G199" s="62">
        <f>Monatsplanung!CS199</f>
        <v>0</v>
      </c>
      <c r="H199" s="61">
        <f>IF(G199=0,0,G199/G$196*100)</f>
        <v>0</v>
      </c>
      <c r="I199" s="62">
        <f>Monatsplanung!EB199</f>
        <v>0</v>
      </c>
      <c r="J199" s="61">
        <f>IF(I199=0,0,I199/I$196*100)</f>
        <v>0</v>
      </c>
      <c r="K199" s="62">
        <f>Monatsplanung!FK199</f>
        <v>0</v>
      </c>
      <c r="L199" s="61">
        <f>IF(K199=0,0,K199/K$196*100)</f>
        <v>0</v>
      </c>
      <c r="M199" s="74"/>
      <c r="N199" s="74"/>
      <c r="O199" s="282"/>
      <c r="P199" s="281"/>
      <c r="Q199" s="281"/>
      <c r="R199" s="282"/>
      <c r="S199" s="282"/>
      <c r="T199" s="282"/>
      <c r="U199" s="282"/>
      <c r="V199" s="281"/>
      <c r="W199" s="282"/>
      <c r="X199" s="282"/>
      <c r="Y199" s="282"/>
      <c r="Z199" s="282"/>
      <c r="AA199" s="282"/>
      <c r="AB199" s="282"/>
      <c r="AC199" s="282"/>
      <c r="AD199" s="281"/>
    </row>
    <row r="200" spans="1:30" hidden="1" outlineLevel="1" x14ac:dyDescent="0.2">
      <c r="A200" s="128">
        <f>Monatsplanung!$A200</f>
        <v>0</v>
      </c>
      <c r="B200" s="128">
        <f>Monatsplanung!$B200</f>
        <v>0</v>
      </c>
      <c r="C200" s="60">
        <f>Monatsplanung!AA200</f>
        <v>0</v>
      </c>
      <c r="D200" s="61">
        <f>IF(C200=0,0,C200/C$196*100)</f>
        <v>0</v>
      </c>
      <c r="E200" s="60">
        <f>Monatsplanung!BJ200</f>
        <v>0</v>
      </c>
      <c r="F200" s="61">
        <f>IF(E200=0,0,E200/E$196*100)</f>
        <v>0</v>
      </c>
      <c r="G200" s="62">
        <f>Monatsplanung!CS200</f>
        <v>0</v>
      </c>
      <c r="H200" s="61">
        <f>IF(G200=0,0,G200/G$196*100)</f>
        <v>0</v>
      </c>
      <c r="I200" s="62">
        <f>Monatsplanung!EB200</f>
        <v>0</v>
      </c>
      <c r="J200" s="61">
        <f>IF(I200=0,0,I200/I$196*100)</f>
        <v>0</v>
      </c>
      <c r="K200" s="62">
        <f>Monatsplanung!FK200</f>
        <v>0</v>
      </c>
      <c r="L200" s="61">
        <f>IF(K200=0,0,K200/K$196*100)</f>
        <v>0</v>
      </c>
      <c r="M200" s="74"/>
      <c r="N200" s="74"/>
      <c r="O200" s="282"/>
      <c r="P200" s="281"/>
      <c r="Q200" s="281"/>
      <c r="R200" s="282"/>
      <c r="S200" s="282"/>
      <c r="T200" s="282"/>
      <c r="U200" s="282"/>
      <c r="V200" s="281"/>
      <c r="W200" s="282"/>
      <c r="X200" s="282"/>
      <c r="Y200" s="282"/>
      <c r="Z200" s="282"/>
      <c r="AA200" s="282"/>
      <c r="AB200" s="282"/>
      <c r="AC200" s="282"/>
      <c r="AD200" s="281"/>
    </row>
    <row r="201" spans="1:30" hidden="1" outlineLevel="1" x14ac:dyDescent="0.2">
      <c r="A201" s="128">
        <f>Monatsplanung!$A201</f>
        <v>0</v>
      </c>
      <c r="B201" s="128">
        <f>Monatsplanung!$B201</f>
        <v>0</v>
      </c>
      <c r="C201" s="60">
        <f>Monatsplanung!AA201</f>
        <v>0</v>
      </c>
      <c r="D201" s="61">
        <f>IF(C201=0,0,C201/C$196*100)</f>
        <v>0</v>
      </c>
      <c r="E201" s="60">
        <f>Monatsplanung!BJ201</f>
        <v>0</v>
      </c>
      <c r="F201" s="61">
        <f>IF(E201=0,0,E201/E$196*100)</f>
        <v>0</v>
      </c>
      <c r="G201" s="62">
        <f>Monatsplanung!CS201</f>
        <v>0</v>
      </c>
      <c r="H201" s="61">
        <f>IF(G201=0,0,G201/G$196*100)</f>
        <v>0</v>
      </c>
      <c r="I201" s="62">
        <f>Monatsplanung!EB201</f>
        <v>0</v>
      </c>
      <c r="J201" s="61">
        <f>IF(I201=0,0,I201/I$196*100)</f>
        <v>0</v>
      </c>
      <c r="K201" s="62">
        <f>Monatsplanung!FK201</f>
        <v>0</v>
      </c>
      <c r="L201" s="61">
        <f>IF(K201=0,0,K201/K$196*100)</f>
        <v>0</v>
      </c>
      <c r="M201" s="74"/>
      <c r="N201" s="74"/>
      <c r="O201" s="282"/>
      <c r="P201" s="281"/>
      <c r="Q201" s="281"/>
      <c r="R201" s="282"/>
      <c r="S201" s="282"/>
      <c r="T201" s="282"/>
      <c r="U201" s="282"/>
      <c r="V201" s="281"/>
      <c r="W201" s="282"/>
      <c r="X201" s="282"/>
      <c r="Y201" s="282"/>
      <c r="Z201" s="282"/>
      <c r="AA201" s="282"/>
      <c r="AB201" s="282"/>
      <c r="AC201" s="282"/>
      <c r="AD201" s="281"/>
    </row>
    <row r="202" spans="1:30" ht="4.5" customHeight="1" x14ac:dyDescent="0.2">
      <c r="A202" s="49"/>
      <c r="B202" s="49"/>
      <c r="C202" s="62"/>
      <c r="D202" s="61"/>
      <c r="E202" s="62"/>
      <c r="F202" s="61"/>
      <c r="G202" s="62"/>
      <c r="H202" s="61"/>
      <c r="I202" s="62"/>
      <c r="J202" s="61"/>
      <c r="K202" s="62"/>
      <c r="L202" s="61"/>
      <c r="M202" s="74"/>
      <c r="N202" s="74"/>
      <c r="O202" s="282"/>
      <c r="P202" s="281"/>
      <c r="Q202" s="281"/>
      <c r="R202" s="282"/>
      <c r="S202" s="282"/>
      <c r="T202" s="282"/>
      <c r="U202" s="282"/>
      <c r="V202" s="281"/>
      <c r="W202" s="282"/>
      <c r="X202" s="282"/>
      <c r="Y202" s="282"/>
      <c r="Z202" s="282"/>
      <c r="AA202" s="282"/>
      <c r="AB202" s="282"/>
      <c r="AC202" s="282"/>
      <c r="AD202" s="281"/>
    </row>
    <row r="203" spans="1:30" s="28" customFormat="1" x14ac:dyDescent="0.2">
      <c r="A203" s="77" t="s">
        <v>31</v>
      </c>
      <c r="B203" s="77" t="s">
        <v>325</v>
      </c>
      <c r="C203" s="78">
        <f>C154+C161+C168+C175+C182+C189+C196</f>
        <v>0</v>
      </c>
      <c r="D203" s="79"/>
      <c r="E203" s="78">
        <f t="shared" ref="E203" si="114">E154+E161+E168+E175+E182+E189+E196</f>
        <v>0</v>
      </c>
      <c r="F203" s="79"/>
      <c r="G203" s="78">
        <f t="shared" ref="G203" si="115">G154+G161+G168+G175+G182+G189+G196</f>
        <v>0</v>
      </c>
      <c r="H203" s="79"/>
      <c r="I203" s="78">
        <f t="shared" ref="I203" si="116">I154+I161+I168+I175+I182+I189+I196</f>
        <v>0</v>
      </c>
      <c r="J203" s="79"/>
      <c r="K203" s="78">
        <f t="shared" ref="K203" si="117">K154+K161+K168+K175+K182+K189+K196</f>
        <v>0</v>
      </c>
      <c r="L203" s="79"/>
      <c r="M203" s="88"/>
      <c r="N203" s="88"/>
      <c r="O203" s="282"/>
      <c r="P203" s="317" t="s">
        <v>410</v>
      </c>
      <c r="Q203" s="395">
        <f>SUM(Q98:Q100)</f>
        <v>0</v>
      </c>
      <c r="R203" s="395">
        <f>SUM(R98:R100)</f>
        <v>0</v>
      </c>
      <c r="S203" s="395">
        <f>SUM(S98:S100)</f>
        <v>0</v>
      </c>
      <c r="T203" s="395">
        <f>SUM(T98:T100)</f>
        <v>0</v>
      </c>
      <c r="U203" s="396">
        <f>SUM(U98:U100)</f>
        <v>0</v>
      </c>
      <c r="V203" s="285"/>
      <c r="W203" s="279"/>
      <c r="X203" s="279"/>
      <c r="Y203" s="279"/>
      <c r="Z203" s="279"/>
      <c r="AA203" s="279"/>
      <c r="AB203" s="279"/>
      <c r="AC203" s="279"/>
      <c r="AD203" s="285"/>
    </row>
    <row r="204" spans="1:30" x14ac:dyDescent="0.2">
      <c r="A204" s="282"/>
      <c r="B204" s="282"/>
      <c r="C204" s="294"/>
      <c r="D204" s="294"/>
      <c r="E204" s="294"/>
      <c r="F204" s="294"/>
      <c r="G204" s="294"/>
      <c r="H204" s="294"/>
      <c r="I204" s="294"/>
      <c r="J204" s="294"/>
      <c r="K204" s="294"/>
      <c r="L204" s="294"/>
      <c r="M204" s="281"/>
      <c r="N204" s="281"/>
      <c r="O204" s="282"/>
      <c r="P204" s="295" t="s">
        <v>411</v>
      </c>
      <c r="Q204" s="293">
        <f>SUM(Q101:Q102)</f>
        <v>0</v>
      </c>
      <c r="R204" s="293">
        <f>SUM(R101:R102)</f>
        <v>0</v>
      </c>
      <c r="S204" s="293">
        <f>SUM(S101:S102)</f>
        <v>0</v>
      </c>
      <c r="T204" s="293">
        <f>SUM(T101:T102)</f>
        <v>0</v>
      </c>
      <c r="U204" s="382">
        <f>SUM(U101:U102)</f>
        <v>0</v>
      </c>
      <c r="V204" s="281"/>
      <c r="W204" s="282"/>
      <c r="X204" s="282"/>
      <c r="Y204" s="282"/>
      <c r="Z204" s="282"/>
      <c r="AA204" s="282"/>
      <c r="AB204" s="282"/>
      <c r="AC204" s="282"/>
      <c r="AD204" s="281"/>
    </row>
    <row r="205" spans="1:30" x14ac:dyDescent="0.2">
      <c r="A205" s="84" t="s">
        <v>35</v>
      </c>
      <c r="B205" s="84" t="s">
        <v>326</v>
      </c>
      <c r="C205" s="97">
        <f>C203-C149</f>
        <v>0</v>
      </c>
      <c r="D205" s="97"/>
      <c r="E205" s="97">
        <f>E203-E149</f>
        <v>0</v>
      </c>
      <c r="F205" s="97"/>
      <c r="G205" s="97">
        <f>G203-G149</f>
        <v>0</v>
      </c>
      <c r="H205" s="97"/>
      <c r="I205" s="97">
        <f>I203-I149</f>
        <v>0</v>
      </c>
      <c r="J205" s="97"/>
      <c r="K205" s="97">
        <f>K203-K149</f>
        <v>0</v>
      </c>
      <c r="L205" s="97"/>
      <c r="M205" s="295"/>
      <c r="N205" s="281"/>
      <c r="O205" s="282"/>
      <c r="P205" s="302" t="s">
        <v>412</v>
      </c>
      <c r="Q205" s="397">
        <f>Q128</f>
        <v>0</v>
      </c>
      <c r="R205" s="397">
        <f>R128</f>
        <v>0</v>
      </c>
      <c r="S205" s="397">
        <f>S128</f>
        <v>0</v>
      </c>
      <c r="T205" s="397">
        <f>T128</f>
        <v>0</v>
      </c>
      <c r="U205" s="398">
        <f>U128</f>
        <v>0</v>
      </c>
      <c r="V205" s="281"/>
      <c r="W205" s="282"/>
      <c r="X205" s="282"/>
      <c r="Y205" s="282"/>
      <c r="Z205" s="282"/>
      <c r="AA205" s="282"/>
      <c r="AB205" s="282"/>
      <c r="AC205" s="282"/>
      <c r="AD205" s="281"/>
    </row>
    <row r="206" spans="1:30" x14ac:dyDescent="0.2">
      <c r="A206" s="282"/>
      <c r="B206" s="282"/>
      <c r="C206" s="282"/>
      <c r="D206" s="282"/>
      <c r="E206" s="282"/>
      <c r="F206" s="282"/>
      <c r="G206" s="282"/>
      <c r="H206" s="282"/>
      <c r="I206" s="282"/>
      <c r="J206" s="282"/>
      <c r="K206" s="282"/>
      <c r="L206" s="281"/>
      <c r="M206" s="281"/>
      <c r="N206" s="281"/>
      <c r="O206" s="282"/>
      <c r="P206" s="281"/>
      <c r="Q206" s="281"/>
      <c r="R206" s="282"/>
      <c r="S206" s="282"/>
      <c r="T206" s="282"/>
      <c r="U206" s="282"/>
      <c r="V206" s="281"/>
      <c r="W206" s="282"/>
      <c r="X206" s="282"/>
      <c r="Y206" s="282"/>
      <c r="Z206" s="282"/>
      <c r="AA206" s="282"/>
      <c r="AB206" s="282"/>
      <c r="AC206" s="282"/>
      <c r="AD206" s="281"/>
    </row>
    <row r="207" spans="1:30" x14ac:dyDescent="0.2">
      <c r="A207" s="282"/>
      <c r="B207" s="282"/>
      <c r="C207" s="209"/>
      <c r="D207" s="210"/>
      <c r="E207" s="212" t="str">
        <f>E4</f>
        <v>PLAN</v>
      </c>
      <c r="F207" s="210"/>
      <c r="G207" s="210"/>
      <c r="H207" s="210"/>
      <c r="I207" s="210"/>
      <c r="J207" s="210"/>
      <c r="K207" s="210"/>
      <c r="L207" s="210"/>
      <c r="M207" s="295"/>
      <c r="N207" s="281"/>
      <c r="O207" s="282"/>
      <c r="P207" s="281"/>
      <c r="Q207" s="281"/>
      <c r="R207" s="282"/>
      <c r="S207" s="282"/>
      <c r="T207" s="282"/>
      <c r="U207" s="282"/>
      <c r="V207" s="281"/>
      <c r="W207" s="282"/>
      <c r="X207" s="282"/>
      <c r="Y207" s="282"/>
      <c r="Z207" s="282"/>
      <c r="AA207" s="282"/>
      <c r="AB207" s="282"/>
      <c r="AC207" s="282"/>
      <c r="AD207" s="281"/>
    </row>
    <row r="208" spans="1:30" x14ac:dyDescent="0.2">
      <c r="A208" s="329" t="s">
        <v>362</v>
      </c>
      <c r="B208" s="329" t="s">
        <v>362</v>
      </c>
      <c r="C208" s="32">
        <f>C5</f>
        <v>2021</v>
      </c>
      <c r="D208" s="33"/>
      <c r="E208" s="32">
        <f>E5</f>
        <v>2022</v>
      </c>
      <c r="F208" s="33"/>
      <c r="G208" s="32">
        <f>G5</f>
        <v>2023</v>
      </c>
      <c r="H208" s="33"/>
      <c r="I208" s="32">
        <f>I5</f>
        <v>2024</v>
      </c>
      <c r="J208" s="33"/>
      <c r="K208" s="32">
        <f>K5</f>
        <v>2025</v>
      </c>
      <c r="L208" s="33"/>
      <c r="M208" s="281"/>
      <c r="N208" s="281"/>
      <c r="O208" s="282"/>
      <c r="P208" s="317" t="s">
        <v>413</v>
      </c>
      <c r="Q208" s="395">
        <f>SUM(Q152:Q161)</f>
        <v>0</v>
      </c>
      <c r="R208" s="395">
        <f>SUM(R152:R161)</f>
        <v>0</v>
      </c>
      <c r="S208" s="395">
        <f>SUM(S152:S161)</f>
        <v>0</v>
      </c>
      <c r="T208" s="395">
        <f>SUM(T152:T161)</f>
        <v>0</v>
      </c>
      <c r="U208" s="396">
        <f>SUM(U152:U161)</f>
        <v>0</v>
      </c>
      <c r="V208" s="282"/>
      <c r="W208" s="282"/>
      <c r="X208" s="282"/>
      <c r="Y208" s="282"/>
      <c r="Z208" s="282"/>
      <c r="AA208" s="282"/>
      <c r="AB208" s="282"/>
      <c r="AC208" s="282"/>
      <c r="AD208" s="282"/>
    </row>
    <row r="209" spans="1:30" s="41" customFormat="1" x14ac:dyDescent="0.2">
      <c r="A209" s="116" t="s">
        <v>286</v>
      </c>
      <c r="B209" s="116" t="s">
        <v>327</v>
      </c>
      <c r="C209" s="36" t="str">
        <f>C6</f>
        <v>PLAN</v>
      </c>
      <c r="D209" s="37"/>
      <c r="E209" s="36" t="str">
        <f>E6</f>
        <v>PLAN</v>
      </c>
      <c r="F209" s="37"/>
      <c r="G209" s="36" t="str">
        <f>G6</f>
        <v>PLAN</v>
      </c>
      <c r="H209" s="37"/>
      <c r="I209" s="36" t="str">
        <f>I6</f>
        <v>PLAN</v>
      </c>
      <c r="J209" s="37"/>
      <c r="K209" s="36" t="str">
        <f>K6</f>
        <v>PLAN</v>
      </c>
      <c r="L209" s="38"/>
      <c r="M209" s="281"/>
      <c r="N209" s="281"/>
      <c r="O209" s="282"/>
      <c r="P209" s="295" t="s">
        <v>414</v>
      </c>
      <c r="Q209" s="293">
        <f>SUM(Q168+Q182)</f>
        <v>0</v>
      </c>
      <c r="R209" s="293">
        <f>SUM(R168+R182)</f>
        <v>0</v>
      </c>
      <c r="S209" s="293">
        <f>SUM(S168+S182)</f>
        <v>0</v>
      </c>
      <c r="T209" s="293">
        <f>SUM(T168+T182)</f>
        <v>0</v>
      </c>
      <c r="U209" s="382">
        <f>SUM(U168+U182)</f>
        <v>0</v>
      </c>
      <c r="V209" s="281"/>
      <c r="W209" s="282"/>
      <c r="X209" s="282"/>
      <c r="Y209" s="282"/>
      <c r="Z209" s="282"/>
      <c r="AA209" s="282"/>
      <c r="AB209" s="282"/>
      <c r="AC209" s="282"/>
      <c r="AD209" s="288"/>
    </row>
    <row r="210" spans="1:30" s="47" customFormat="1" x14ac:dyDescent="0.2">
      <c r="A210" s="117" t="str">
        <f>A7</f>
        <v>T€</v>
      </c>
      <c r="B210" s="117" t="str">
        <f>A7</f>
        <v>T€</v>
      </c>
      <c r="C210" s="43" t="str">
        <f>$A$7</f>
        <v>T€</v>
      </c>
      <c r="D210" s="44" t="s">
        <v>0</v>
      </c>
      <c r="E210" s="43" t="str">
        <f>$A$7</f>
        <v>T€</v>
      </c>
      <c r="F210" s="44" t="s">
        <v>0</v>
      </c>
      <c r="G210" s="43" t="str">
        <f>$A$7</f>
        <v>T€</v>
      </c>
      <c r="H210" s="44" t="s">
        <v>0</v>
      </c>
      <c r="I210" s="43" t="str">
        <f>$A$7</f>
        <v>T€</v>
      </c>
      <c r="J210" s="44" t="s">
        <v>0</v>
      </c>
      <c r="K210" s="43" t="str">
        <f>$A$7</f>
        <v>T€</v>
      </c>
      <c r="L210" s="44" t="s">
        <v>0</v>
      </c>
      <c r="M210" s="281"/>
      <c r="N210" s="281"/>
      <c r="O210" s="282"/>
      <c r="P210" s="302" t="s">
        <v>415</v>
      </c>
      <c r="Q210" s="397">
        <f>Q175</f>
        <v>0</v>
      </c>
      <c r="R210" s="397">
        <f>R175</f>
        <v>0</v>
      </c>
      <c r="S210" s="397">
        <f>S175</f>
        <v>0</v>
      </c>
      <c r="T210" s="397">
        <f>T175</f>
        <v>0</v>
      </c>
      <c r="U210" s="398">
        <f>U175</f>
        <v>0</v>
      </c>
      <c r="V210" s="282"/>
      <c r="W210" s="282"/>
      <c r="X210" s="282"/>
      <c r="Y210" s="282"/>
      <c r="Z210" s="282"/>
      <c r="AA210" s="282"/>
      <c r="AB210" s="282"/>
      <c r="AC210" s="282"/>
      <c r="AD210" s="290"/>
    </row>
    <row r="211" spans="1:30" s="28" customFormat="1" collapsed="1" x14ac:dyDescent="0.2">
      <c r="A211" s="56" t="s">
        <v>48</v>
      </c>
      <c r="B211" s="56" t="s">
        <v>328</v>
      </c>
      <c r="C211" s="58">
        <f>SUM(C212:C215)</f>
        <v>0</v>
      </c>
      <c r="D211" s="95"/>
      <c r="E211" s="58">
        <f>SUM(E212:E215)</f>
        <v>0</v>
      </c>
      <c r="F211" s="95"/>
      <c r="G211" s="58">
        <f>SUM(G212:G215)</f>
        <v>0</v>
      </c>
      <c r="H211" s="95"/>
      <c r="I211" s="58">
        <f>SUM(I212:I215)</f>
        <v>0</v>
      </c>
      <c r="J211" s="95"/>
      <c r="K211" s="58">
        <f>SUM(K212:K215)</f>
        <v>0</v>
      </c>
      <c r="L211" s="95"/>
      <c r="M211" s="281"/>
      <c r="N211" s="281"/>
      <c r="O211" s="282"/>
      <c r="P211" s="281"/>
      <c r="Q211" s="281"/>
      <c r="R211" s="282"/>
      <c r="S211" s="282"/>
      <c r="T211" s="282"/>
      <c r="U211" s="282"/>
      <c r="V211" s="281"/>
      <c r="W211" s="282"/>
      <c r="X211" s="282"/>
      <c r="Y211" s="282"/>
      <c r="Z211" s="282"/>
      <c r="AA211" s="282"/>
      <c r="AB211" s="282"/>
      <c r="AC211" s="282"/>
      <c r="AD211" s="296"/>
    </row>
    <row r="212" spans="1:30" hidden="1" outlineLevel="1" x14ac:dyDescent="0.2">
      <c r="A212" s="128" t="str">
        <f>Monatsplanung!$A212</f>
        <v>EAT</v>
      </c>
      <c r="B212" s="128" t="str">
        <f>Monatsplanung!$B212</f>
        <v>Jahresüberschuss</v>
      </c>
      <c r="C212" s="101">
        <f>C92</f>
        <v>0</v>
      </c>
      <c r="D212" s="96"/>
      <c r="E212" s="101">
        <f t="shared" ref="E212" si="118">E92</f>
        <v>0</v>
      </c>
      <c r="F212" s="96"/>
      <c r="G212" s="101">
        <f t="shared" ref="G212" si="119">G92</f>
        <v>0</v>
      </c>
      <c r="H212" s="96"/>
      <c r="I212" s="101">
        <f t="shared" ref="I212" si="120">I92</f>
        <v>0</v>
      </c>
      <c r="J212" s="96"/>
      <c r="K212" s="101">
        <f t="shared" ref="K212" si="121">K92</f>
        <v>0</v>
      </c>
      <c r="L212" s="96"/>
      <c r="M212" s="281"/>
      <c r="N212" s="281"/>
      <c r="O212" s="282"/>
      <c r="P212" s="281"/>
      <c r="Q212" s="281"/>
      <c r="R212" s="282"/>
      <c r="S212" s="282"/>
      <c r="T212" s="282"/>
      <c r="U212" s="282"/>
      <c r="V212" s="282"/>
      <c r="W212" s="282"/>
      <c r="X212" s="282"/>
      <c r="Y212" s="282"/>
      <c r="Z212" s="282"/>
      <c r="AA212" s="282"/>
      <c r="AB212" s="282"/>
      <c r="AC212" s="282"/>
      <c r="AD212" s="297"/>
    </row>
    <row r="213" spans="1:30" hidden="1" outlineLevel="1" x14ac:dyDescent="0.2">
      <c r="A213" s="128" t="str">
        <f>Monatsplanung!$A213</f>
        <v>+/- depreciation</v>
      </c>
      <c r="B213" s="128" t="str">
        <f>Monatsplanung!$B213</f>
        <v>+/- Abschreibung</v>
      </c>
      <c r="C213" s="101">
        <f>C71</f>
        <v>0</v>
      </c>
      <c r="D213" s="96"/>
      <c r="E213" s="101">
        <f t="shared" ref="E213" si="122">E71</f>
        <v>0</v>
      </c>
      <c r="F213" s="96"/>
      <c r="G213" s="101">
        <f t="shared" ref="G213" si="123">G71</f>
        <v>0</v>
      </c>
      <c r="H213" s="96"/>
      <c r="I213" s="101">
        <f t="shared" ref="I213" si="124">I71</f>
        <v>0</v>
      </c>
      <c r="J213" s="96"/>
      <c r="K213" s="101">
        <f t="shared" ref="K213" si="125">K71</f>
        <v>0</v>
      </c>
      <c r="L213" s="96"/>
      <c r="M213" s="281"/>
      <c r="N213" s="281"/>
      <c r="O213" s="282"/>
      <c r="P213" s="281"/>
      <c r="Q213" s="281"/>
      <c r="R213" s="282"/>
      <c r="S213" s="282"/>
      <c r="T213" s="282"/>
      <c r="U213" s="282"/>
      <c r="V213" s="281"/>
      <c r="W213" s="282"/>
      <c r="X213" s="282"/>
      <c r="Y213" s="282"/>
      <c r="Z213" s="282"/>
      <c r="AA213" s="282"/>
      <c r="AB213" s="282"/>
      <c r="AC213" s="282"/>
      <c r="AD213" s="282"/>
    </row>
    <row r="214" spans="1:30" hidden="1" outlineLevel="1" x14ac:dyDescent="0.2">
      <c r="A214" s="128" t="str">
        <f>Monatsplanung!$A214</f>
        <v>+/- provisions</v>
      </c>
      <c r="B214" s="128" t="str">
        <f>Monatsplanung!$B214</f>
        <v>+/- Rückstellungen</v>
      </c>
      <c r="C214" s="60">
        <f>C175</f>
        <v>0</v>
      </c>
      <c r="D214" s="96"/>
      <c r="E214" s="60">
        <f t="shared" ref="E214" si="126">E175</f>
        <v>0</v>
      </c>
      <c r="F214" s="96"/>
      <c r="G214" s="60">
        <f t="shared" ref="G214" si="127">G175</f>
        <v>0</v>
      </c>
      <c r="H214" s="96"/>
      <c r="I214" s="60">
        <f t="shared" ref="I214" si="128">I175</f>
        <v>0</v>
      </c>
      <c r="J214" s="96"/>
      <c r="K214" s="60">
        <f t="shared" ref="K214" si="129">K175</f>
        <v>0</v>
      </c>
      <c r="L214" s="96"/>
      <c r="M214" s="281"/>
      <c r="N214" s="281"/>
      <c r="O214" s="282"/>
      <c r="P214" s="281"/>
      <c r="Q214" s="281"/>
      <c r="R214" s="282"/>
      <c r="S214" s="282"/>
      <c r="T214" s="282"/>
      <c r="U214" s="282"/>
      <c r="V214" s="282"/>
      <c r="W214" s="282"/>
      <c r="X214" s="282"/>
      <c r="Y214" s="282"/>
      <c r="Z214" s="282"/>
      <c r="AA214" s="282"/>
      <c r="AB214" s="282"/>
      <c r="AC214" s="282"/>
      <c r="AD214" s="282"/>
    </row>
    <row r="215" spans="1:30" hidden="1" outlineLevel="1" x14ac:dyDescent="0.2">
      <c r="A215" s="128" t="str">
        <f>Monatsplanung!$A215</f>
        <v>+/- other cash-effective Costs/Income</v>
      </c>
      <c r="B215" s="128" t="str">
        <f>Monatsplanung!$B215</f>
        <v>+/- andere operative Cash-Effekte</v>
      </c>
      <c r="C215" s="60"/>
      <c r="D215" s="391"/>
      <c r="E215" s="60">
        <f>Monatsplanung!BJ215</f>
        <v>0</v>
      </c>
      <c r="F215" s="391"/>
      <c r="G215" s="62">
        <f>Monatsplanung!CS215</f>
        <v>0</v>
      </c>
      <c r="H215" s="391"/>
      <c r="I215" s="62">
        <f>Monatsplanung!EB215</f>
        <v>0</v>
      </c>
      <c r="J215" s="391"/>
      <c r="K215" s="62">
        <f>Monatsplanung!FK215</f>
        <v>0</v>
      </c>
      <c r="L215" s="391"/>
      <c r="M215" s="281"/>
      <c r="N215" s="281"/>
      <c r="O215" s="282"/>
      <c r="P215" s="281"/>
      <c r="Q215" s="281"/>
      <c r="R215" s="282"/>
      <c r="S215" s="282"/>
      <c r="T215" s="282"/>
      <c r="U215" s="282"/>
      <c r="V215" s="281"/>
      <c r="W215" s="282"/>
      <c r="X215" s="282"/>
      <c r="Y215" s="282"/>
      <c r="Z215" s="282"/>
      <c r="AA215" s="282"/>
      <c r="AB215" s="282"/>
      <c r="AC215" s="282"/>
      <c r="AD215" s="282"/>
    </row>
    <row r="216" spans="1:30" ht="4.5" customHeight="1" x14ac:dyDescent="0.2">
      <c r="A216" s="100"/>
      <c r="B216" s="100"/>
      <c r="C216" s="60"/>
      <c r="D216" s="96"/>
      <c r="E216" s="60"/>
      <c r="F216" s="96"/>
      <c r="G216" s="60"/>
      <c r="H216" s="96"/>
      <c r="I216" s="62"/>
      <c r="J216" s="96"/>
      <c r="K216" s="60"/>
      <c r="L216" s="96"/>
      <c r="M216" s="281"/>
      <c r="N216" s="281"/>
      <c r="O216" s="282"/>
      <c r="P216" s="281"/>
      <c r="Q216" s="281"/>
      <c r="R216" s="282"/>
      <c r="S216" s="282"/>
      <c r="T216" s="282"/>
      <c r="U216" s="282"/>
      <c r="V216" s="282"/>
      <c r="W216" s="282"/>
      <c r="X216" s="282"/>
      <c r="Y216" s="282"/>
      <c r="Z216" s="282"/>
      <c r="AA216" s="282"/>
      <c r="AB216" s="282"/>
      <c r="AC216" s="282"/>
      <c r="AD216" s="282"/>
    </row>
    <row r="217" spans="1:30" s="28" customFormat="1" collapsed="1" x14ac:dyDescent="0.2">
      <c r="A217" s="50" t="s">
        <v>287</v>
      </c>
      <c r="B217" s="50" t="s">
        <v>329</v>
      </c>
      <c r="C217" s="51">
        <f>SUM(C218:C223)</f>
        <v>0</v>
      </c>
      <c r="D217" s="95"/>
      <c r="E217" s="51">
        <f>SUM(E218:E223)</f>
        <v>0</v>
      </c>
      <c r="F217" s="95"/>
      <c r="G217" s="51">
        <f>SUM(G218:G223)</f>
        <v>0</v>
      </c>
      <c r="H217" s="95"/>
      <c r="I217" s="51">
        <f>SUM(I218:I223)</f>
        <v>0</v>
      </c>
      <c r="J217" s="95"/>
      <c r="K217" s="51">
        <f>SUM(K218:K223)</f>
        <v>0</v>
      </c>
      <c r="L217" s="95"/>
      <c r="M217" s="281"/>
      <c r="N217" s="281"/>
      <c r="O217" s="282"/>
      <c r="P217" s="281"/>
      <c r="Q217" s="281"/>
      <c r="R217" s="282"/>
      <c r="S217" s="282"/>
      <c r="T217" s="282"/>
      <c r="U217" s="282"/>
      <c r="V217" s="281"/>
      <c r="W217" s="282"/>
      <c r="X217" s="282"/>
      <c r="Y217" s="282"/>
      <c r="Z217" s="282"/>
      <c r="AA217" s="282"/>
      <c r="AB217" s="282"/>
      <c r="AC217" s="282"/>
      <c r="AD217" s="298"/>
    </row>
    <row r="218" spans="1:30" hidden="1" outlineLevel="1" x14ac:dyDescent="0.2">
      <c r="A218" s="128" t="str">
        <f>Monatsplanung!$A218</f>
        <v>+/- inventory</v>
      </c>
      <c r="B218" s="128" t="str">
        <f>Monatsplanung!$B218</f>
        <v>+/- Warenbestände</v>
      </c>
      <c r="C218" s="62">
        <f>-C121</f>
        <v>0</v>
      </c>
      <c r="D218" s="96"/>
      <c r="E218" s="62">
        <f t="shared" ref="E218" si="130">-E121</f>
        <v>0</v>
      </c>
      <c r="F218" s="96"/>
      <c r="G218" s="62">
        <f t="shared" ref="G218" si="131">-G121</f>
        <v>0</v>
      </c>
      <c r="H218" s="96"/>
      <c r="I218" s="62">
        <f t="shared" ref="I218" si="132">-I121</f>
        <v>0</v>
      </c>
      <c r="J218" s="96"/>
      <c r="K218" s="62">
        <f t="shared" ref="K218" si="133">-K121</f>
        <v>0</v>
      </c>
      <c r="L218" s="96"/>
      <c r="M218" s="281"/>
      <c r="N218" s="281"/>
      <c r="O218" s="282"/>
      <c r="P218" s="281"/>
      <c r="Q218" s="281"/>
      <c r="R218" s="282"/>
      <c r="S218" s="282"/>
      <c r="T218" s="282"/>
      <c r="U218" s="282"/>
      <c r="V218" s="282"/>
      <c r="W218" s="282"/>
      <c r="X218" s="282"/>
      <c r="Y218" s="282"/>
      <c r="Z218" s="282"/>
      <c r="AA218" s="282"/>
      <c r="AB218" s="282"/>
      <c r="AC218" s="282"/>
      <c r="AD218" s="282"/>
    </row>
    <row r="219" spans="1:30" hidden="1" outlineLevel="1" x14ac:dyDescent="0.2">
      <c r="A219" s="128" t="str">
        <f>Monatsplanung!$A219</f>
        <v>+/- receivables and other assets</v>
      </c>
      <c r="B219" s="128" t="str">
        <f>Monatsplanung!$B219</f>
        <v>+/- Forderungen und Sonst. Vermögensgegenstände</v>
      </c>
      <c r="C219" s="62">
        <f>-C128</f>
        <v>0</v>
      </c>
      <c r="D219" s="96"/>
      <c r="E219" s="62">
        <f t="shared" ref="E219" si="134">-E128</f>
        <v>0</v>
      </c>
      <c r="F219" s="96"/>
      <c r="G219" s="62">
        <f t="shared" ref="G219" si="135">-G128</f>
        <v>0</v>
      </c>
      <c r="H219" s="96"/>
      <c r="I219" s="62">
        <f t="shared" ref="I219" si="136">-I128</f>
        <v>0</v>
      </c>
      <c r="J219" s="96"/>
      <c r="K219" s="62">
        <f t="shared" ref="K219" si="137">-K128</f>
        <v>0</v>
      </c>
      <c r="L219" s="96"/>
      <c r="M219" s="281"/>
      <c r="N219" s="281"/>
      <c r="O219" s="282"/>
      <c r="P219" s="281"/>
      <c r="Q219" s="281"/>
      <c r="R219" s="282"/>
      <c r="S219" s="282"/>
      <c r="T219" s="282"/>
      <c r="U219" s="282"/>
      <c r="V219" s="281"/>
      <c r="W219" s="282"/>
      <c r="X219" s="282"/>
      <c r="Y219" s="282"/>
      <c r="Z219" s="282"/>
      <c r="AA219" s="282"/>
      <c r="AB219" s="282"/>
      <c r="AC219" s="282"/>
      <c r="AD219" s="282"/>
    </row>
    <row r="220" spans="1:30" hidden="1" outlineLevel="1" x14ac:dyDescent="0.2">
      <c r="A220" s="128" t="str">
        <f>Monatsplanung!$A220</f>
        <v>+/- deferred assets</v>
      </c>
      <c r="B220" s="128" t="str">
        <f>Monatsplanung!$B220</f>
        <v>+/- Rechnungsabgrenzungen</v>
      </c>
      <c r="C220" s="62">
        <f>C142</f>
        <v>0</v>
      </c>
      <c r="D220" s="96"/>
      <c r="E220" s="62">
        <f t="shared" ref="E220" si="138">E142</f>
        <v>0</v>
      </c>
      <c r="F220" s="96"/>
      <c r="G220" s="62">
        <f t="shared" ref="G220" si="139">G142</f>
        <v>0</v>
      </c>
      <c r="H220" s="96"/>
      <c r="I220" s="62">
        <f t="shared" ref="I220" si="140">I142</f>
        <v>0</v>
      </c>
      <c r="J220" s="96"/>
      <c r="K220" s="62">
        <f t="shared" ref="K220" si="141">K142</f>
        <v>0</v>
      </c>
      <c r="L220" s="96"/>
      <c r="M220" s="281"/>
      <c r="N220" s="281"/>
      <c r="O220" s="282"/>
      <c r="P220" s="281"/>
      <c r="Q220" s="281"/>
      <c r="R220" s="282"/>
      <c r="S220" s="282"/>
      <c r="T220" s="282"/>
      <c r="U220" s="282"/>
      <c r="V220" s="282"/>
      <c r="W220" s="282"/>
      <c r="X220" s="282"/>
      <c r="Y220" s="282"/>
      <c r="Z220" s="282"/>
      <c r="AA220" s="282"/>
      <c r="AB220" s="282"/>
      <c r="AC220" s="282"/>
      <c r="AD220" s="282"/>
    </row>
    <row r="221" spans="1:30" hidden="1" outlineLevel="1" x14ac:dyDescent="0.2">
      <c r="A221" s="128" t="str">
        <f>Monatsplanung!$A221</f>
        <v>+/- payables</v>
      </c>
      <c r="B221" s="128" t="str">
        <f>Monatsplanung!$B221</f>
        <v>+/- Verbindlichkeiten</v>
      </c>
      <c r="C221" s="62">
        <f>C182</f>
        <v>0</v>
      </c>
      <c r="D221" s="96"/>
      <c r="E221" s="62">
        <f t="shared" ref="E221" si="142">E182</f>
        <v>0</v>
      </c>
      <c r="F221" s="96"/>
      <c r="G221" s="62">
        <f t="shared" ref="G221" si="143">G182</f>
        <v>0</v>
      </c>
      <c r="H221" s="96"/>
      <c r="I221" s="62">
        <f t="shared" ref="I221" si="144">I182</f>
        <v>0</v>
      </c>
      <c r="J221" s="96"/>
      <c r="K221" s="62">
        <f t="shared" ref="K221" si="145">K182</f>
        <v>0</v>
      </c>
      <c r="L221" s="96"/>
      <c r="M221" s="281"/>
      <c r="N221" s="281"/>
      <c r="O221" s="282"/>
      <c r="P221" s="281"/>
      <c r="Q221" s="281"/>
      <c r="R221" s="282"/>
      <c r="S221" s="282"/>
      <c r="T221" s="282"/>
      <c r="U221" s="282"/>
      <c r="V221" s="281"/>
      <c r="W221" s="282"/>
      <c r="X221" s="282"/>
      <c r="Y221" s="282"/>
      <c r="Z221" s="282"/>
      <c r="AA221" s="282"/>
      <c r="AB221" s="282"/>
      <c r="AC221" s="282"/>
      <c r="AD221" s="282"/>
    </row>
    <row r="222" spans="1:30" hidden="1" outlineLevel="1" x14ac:dyDescent="0.2">
      <c r="A222" s="102" t="s">
        <v>54</v>
      </c>
      <c r="B222" s="102" t="s">
        <v>422</v>
      </c>
      <c r="C222" s="62">
        <f>C196</f>
        <v>0</v>
      </c>
      <c r="D222" s="96"/>
      <c r="E222" s="62">
        <f t="shared" ref="E222" si="146">E196</f>
        <v>0</v>
      </c>
      <c r="F222" s="96"/>
      <c r="G222" s="62">
        <f t="shared" ref="G222" si="147">G196</f>
        <v>0</v>
      </c>
      <c r="H222" s="96"/>
      <c r="I222" s="62">
        <f t="shared" ref="I222" si="148">I196</f>
        <v>0</v>
      </c>
      <c r="J222" s="96"/>
      <c r="K222" s="62">
        <f t="shared" ref="K222" si="149">K196</f>
        <v>0</v>
      </c>
      <c r="L222" s="96"/>
      <c r="M222" s="281"/>
      <c r="N222" s="281"/>
      <c r="O222" s="282"/>
      <c r="P222" s="281"/>
      <c r="Q222" s="281"/>
      <c r="R222" s="282"/>
      <c r="S222" s="282"/>
      <c r="T222" s="282"/>
      <c r="U222" s="282"/>
      <c r="V222" s="282"/>
      <c r="W222" s="282"/>
      <c r="X222" s="282"/>
      <c r="Y222" s="282"/>
      <c r="Z222" s="282"/>
      <c r="AA222" s="282"/>
      <c r="AB222" s="282"/>
      <c r="AC222" s="282"/>
      <c r="AD222" s="282"/>
    </row>
    <row r="223" spans="1:30" ht="4.5" customHeight="1" x14ac:dyDescent="0.2">
      <c r="A223" s="49"/>
      <c r="B223" s="49"/>
      <c r="C223" s="62"/>
      <c r="D223" s="96"/>
      <c r="E223" s="62"/>
      <c r="F223" s="96"/>
      <c r="G223" s="62"/>
      <c r="H223" s="96"/>
      <c r="I223" s="62"/>
      <c r="J223" s="96"/>
      <c r="K223" s="62"/>
      <c r="L223" s="96"/>
      <c r="M223" s="281"/>
      <c r="N223" s="281"/>
      <c r="O223" s="282"/>
      <c r="P223" s="281"/>
      <c r="Q223" s="281"/>
      <c r="R223" s="282"/>
      <c r="S223" s="282"/>
      <c r="T223" s="282"/>
      <c r="U223" s="282"/>
      <c r="V223" s="281"/>
      <c r="W223" s="282"/>
      <c r="X223" s="282"/>
      <c r="Y223" s="282"/>
      <c r="Z223" s="282"/>
      <c r="AA223" s="282"/>
      <c r="AB223" s="282"/>
      <c r="AC223" s="282"/>
      <c r="AD223" s="282"/>
    </row>
    <row r="224" spans="1:30" s="28" customFormat="1" collapsed="1" x14ac:dyDescent="0.2">
      <c r="A224" s="50" t="s">
        <v>49</v>
      </c>
      <c r="B224" s="50" t="s">
        <v>330</v>
      </c>
      <c r="C224" s="51">
        <f>SUM(C225:C227)</f>
        <v>0</v>
      </c>
      <c r="D224" s="95"/>
      <c r="E224" s="51">
        <f>SUM(E225:E227)</f>
        <v>0</v>
      </c>
      <c r="F224" s="95"/>
      <c r="G224" s="51">
        <f>SUM(G225:G227)</f>
        <v>0</v>
      </c>
      <c r="H224" s="95"/>
      <c r="I224" s="51">
        <f>SUM(I225:I227)</f>
        <v>0</v>
      </c>
      <c r="J224" s="95"/>
      <c r="K224" s="51">
        <f>SUM(K225:K227)</f>
        <v>0</v>
      </c>
      <c r="L224" s="95"/>
      <c r="M224" s="281"/>
      <c r="N224" s="281"/>
      <c r="O224" s="282"/>
      <c r="P224" s="281"/>
      <c r="Q224" s="281"/>
      <c r="R224" s="282"/>
      <c r="S224" s="282"/>
      <c r="T224" s="282"/>
      <c r="U224" s="282"/>
      <c r="V224" s="282"/>
      <c r="W224" s="282"/>
      <c r="X224" s="282"/>
      <c r="Y224" s="282"/>
      <c r="Z224" s="282"/>
      <c r="AA224" s="282"/>
      <c r="AB224" s="282"/>
      <c r="AC224" s="282"/>
      <c r="AD224" s="279"/>
    </row>
    <row r="225" spans="1:30" hidden="1" outlineLevel="1" x14ac:dyDescent="0.2">
      <c r="A225" s="128" t="str">
        <f>Monatsplanung!$A224</f>
        <v>cash flow from investments</v>
      </c>
      <c r="B225" s="128" t="str">
        <f>Monatsplanung!$B224</f>
        <v>Investitionscashflow</v>
      </c>
      <c r="C225" s="62">
        <f>-C213</f>
        <v>0</v>
      </c>
      <c r="D225" s="96"/>
      <c r="E225" s="62">
        <f t="shared" ref="E225" si="150">-E213</f>
        <v>0</v>
      </c>
      <c r="F225" s="96"/>
      <c r="G225" s="62">
        <f t="shared" ref="G225" si="151">-G213</f>
        <v>0</v>
      </c>
      <c r="H225" s="96"/>
      <c r="I225" s="62">
        <f t="shared" ref="I225" si="152">-I213</f>
        <v>0</v>
      </c>
      <c r="J225" s="96"/>
      <c r="K225" s="62">
        <f t="shared" ref="K225" si="153">-K213</f>
        <v>0</v>
      </c>
      <c r="L225" s="96"/>
      <c r="M225" s="281"/>
      <c r="N225" s="281"/>
      <c r="O225" s="282"/>
      <c r="P225" s="281"/>
      <c r="Q225" s="281"/>
      <c r="R225" s="282"/>
      <c r="S225" s="282"/>
      <c r="T225" s="282"/>
      <c r="U225" s="282"/>
      <c r="V225" s="281"/>
      <c r="W225" s="282"/>
      <c r="X225" s="282"/>
      <c r="Y225" s="282"/>
      <c r="Z225" s="282"/>
      <c r="AA225" s="282"/>
      <c r="AB225" s="282"/>
      <c r="AC225" s="282"/>
      <c r="AD225" s="282"/>
    </row>
    <row r="226" spans="1:30" hidden="1" outlineLevel="1" x14ac:dyDescent="0.2">
      <c r="A226" s="128" t="str">
        <f>Monatsplanung!$A225</f>
        <v>+/- depreciation</v>
      </c>
      <c r="B226" s="128" t="str">
        <f>Monatsplanung!$B225</f>
        <v>+/- Abschreibung</v>
      </c>
      <c r="C226" s="62">
        <f>-(C100+C107+C114)</f>
        <v>0</v>
      </c>
      <c r="D226" s="96"/>
      <c r="E226" s="62">
        <f t="shared" ref="E226" si="154">-(E100+E107+E114)</f>
        <v>0</v>
      </c>
      <c r="F226" s="96"/>
      <c r="G226" s="62">
        <f t="shared" ref="G226" si="155">-(G100+G107+G114)</f>
        <v>0</v>
      </c>
      <c r="H226" s="96"/>
      <c r="I226" s="62">
        <f t="shared" ref="I226" si="156">-(I100+I107+I114)</f>
        <v>0</v>
      </c>
      <c r="J226" s="96"/>
      <c r="K226" s="62">
        <f t="shared" ref="K226" si="157">-(K100+K107+K114)</f>
        <v>0</v>
      </c>
      <c r="L226" s="96"/>
      <c r="M226" s="281"/>
      <c r="N226" s="281"/>
      <c r="O226" s="282"/>
      <c r="P226" s="281"/>
      <c r="Q226" s="281"/>
      <c r="R226" s="282"/>
      <c r="S226" s="282"/>
      <c r="T226" s="282"/>
      <c r="U226" s="282"/>
      <c r="V226" s="282"/>
      <c r="W226" s="282"/>
      <c r="X226" s="282"/>
      <c r="Y226" s="282"/>
      <c r="Z226" s="282"/>
      <c r="AA226" s="282"/>
      <c r="AB226" s="282"/>
      <c r="AC226" s="282"/>
      <c r="AD226" s="282"/>
    </row>
    <row r="227" spans="1:30" ht="4.5" customHeight="1" x14ac:dyDescent="0.2">
      <c r="A227" s="102"/>
      <c r="B227" s="102"/>
      <c r="C227" s="62"/>
      <c r="D227" s="96"/>
      <c r="E227" s="62"/>
      <c r="F227" s="96"/>
      <c r="G227" s="62"/>
      <c r="H227" s="96"/>
      <c r="I227" s="62"/>
      <c r="J227" s="96"/>
      <c r="K227" s="62"/>
      <c r="L227" s="96"/>
      <c r="M227" s="281"/>
      <c r="N227" s="281"/>
      <c r="O227" s="282"/>
      <c r="P227" s="281"/>
      <c r="Q227" s="281"/>
      <c r="R227" s="282"/>
      <c r="S227" s="282"/>
      <c r="T227" s="282"/>
      <c r="U227" s="282"/>
      <c r="V227" s="281"/>
      <c r="W227" s="282"/>
      <c r="X227" s="282"/>
      <c r="Y227" s="282"/>
      <c r="Z227" s="282"/>
      <c r="AA227" s="282"/>
      <c r="AB227" s="282"/>
      <c r="AC227" s="282"/>
      <c r="AD227" s="282"/>
    </row>
    <row r="228" spans="1:30" s="28" customFormat="1" collapsed="1" x14ac:dyDescent="0.2">
      <c r="A228" s="50" t="s">
        <v>41</v>
      </c>
      <c r="B228" s="50" t="s">
        <v>331</v>
      </c>
      <c r="C228" s="51">
        <f>SUM(C229:C232)</f>
        <v>0</v>
      </c>
      <c r="D228" s="95"/>
      <c r="E228" s="51">
        <f>SUM(E229:E232)</f>
        <v>0</v>
      </c>
      <c r="F228" s="95"/>
      <c r="G228" s="51">
        <f>SUM(G229:G232)</f>
        <v>0</v>
      </c>
      <c r="H228" s="95"/>
      <c r="I228" s="51">
        <f>SUM(I229:I232)</f>
        <v>0</v>
      </c>
      <c r="J228" s="95"/>
      <c r="K228" s="51">
        <f>SUM(K229:K232)</f>
        <v>0</v>
      </c>
      <c r="L228" s="95"/>
      <c r="M228" s="281"/>
      <c r="N228" s="281"/>
      <c r="O228" s="282"/>
      <c r="P228" s="281"/>
      <c r="Q228" s="281"/>
      <c r="R228" s="282"/>
      <c r="S228" s="282"/>
      <c r="T228" s="282"/>
      <c r="U228" s="282"/>
      <c r="V228" s="282"/>
      <c r="W228" s="282"/>
      <c r="X228" s="282"/>
      <c r="Y228" s="282"/>
      <c r="Z228" s="282"/>
      <c r="AA228" s="282"/>
      <c r="AB228" s="282"/>
      <c r="AC228" s="282"/>
      <c r="AD228" s="279"/>
    </row>
    <row r="229" spans="1:30" hidden="1" outlineLevel="1" x14ac:dyDescent="0.2">
      <c r="A229" s="128" t="str">
        <f>Monatsplanung!$A228</f>
        <v>cash flow from financing</v>
      </c>
      <c r="B229" s="128" t="str">
        <f>Monatsplanung!$B228</f>
        <v>Finanzierungscashflow</v>
      </c>
      <c r="C229" s="62">
        <f>-C212</f>
        <v>0</v>
      </c>
      <c r="D229" s="96"/>
      <c r="E229" s="62">
        <f t="shared" ref="E229" si="158">-E212</f>
        <v>0</v>
      </c>
      <c r="F229" s="96"/>
      <c r="G229" s="62">
        <f t="shared" ref="G229" si="159">-G212</f>
        <v>0</v>
      </c>
      <c r="H229" s="96"/>
      <c r="I229" s="62">
        <f t="shared" ref="I229" si="160">-I212</f>
        <v>0</v>
      </c>
      <c r="J229" s="96"/>
      <c r="K229" s="62">
        <f t="shared" ref="K229" si="161">-K212</f>
        <v>0</v>
      </c>
      <c r="L229" s="96"/>
      <c r="M229" s="281"/>
      <c r="N229" s="281"/>
      <c r="O229" s="282"/>
      <c r="P229" s="281"/>
      <c r="Q229" s="281"/>
      <c r="R229" s="282"/>
      <c r="S229" s="282"/>
      <c r="T229" s="282"/>
      <c r="U229" s="282"/>
      <c r="V229" s="281"/>
      <c r="W229" s="282"/>
      <c r="X229" s="282"/>
      <c r="Y229" s="282"/>
      <c r="Z229" s="282"/>
      <c r="AA229" s="282"/>
      <c r="AB229" s="282"/>
      <c r="AC229" s="282"/>
      <c r="AD229" s="282"/>
    </row>
    <row r="230" spans="1:30" hidden="1" outlineLevel="1" x14ac:dyDescent="0.2">
      <c r="A230" s="128" t="str">
        <f>Monatsplanung!$A229</f>
        <v>+/- EAT</v>
      </c>
      <c r="B230" s="128" t="str">
        <f>Monatsplanung!$B229</f>
        <v>+/- Jahresüberschuss</v>
      </c>
      <c r="C230" s="62">
        <f>(C154+C161+C168)</f>
        <v>0</v>
      </c>
      <c r="D230" s="96"/>
      <c r="E230" s="62">
        <f t="shared" ref="E230" si="162">(E154+E161+E168)</f>
        <v>0</v>
      </c>
      <c r="F230" s="96"/>
      <c r="G230" s="62">
        <f t="shared" ref="G230" si="163">(G154+G161+G168)</f>
        <v>0</v>
      </c>
      <c r="H230" s="96"/>
      <c r="I230" s="62">
        <f t="shared" ref="I230" si="164">(I154+I161+I168)</f>
        <v>0</v>
      </c>
      <c r="J230" s="96"/>
      <c r="K230" s="62">
        <f t="shared" ref="K230" si="165">(K154+K161+K168)</f>
        <v>0</v>
      </c>
      <c r="L230" s="96"/>
      <c r="M230" s="281"/>
      <c r="N230" s="281"/>
      <c r="O230" s="282"/>
      <c r="P230" s="281"/>
      <c r="Q230" s="281"/>
      <c r="R230" s="282"/>
      <c r="S230" s="282"/>
      <c r="T230" s="282"/>
      <c r="U230" s="282"/>
      <c r="V230" s="282"/>
      <c r="W230" s="282"/>
      <c r="X230" s="282"/>
      <c r="Y230" s="282"/>
      <c r="Z230" s="282"/>
      <c r="AA230" s="282"/>
      <c r="AB230" s="282"/>
      <c r="AC230" s="282"/>
      <c r="AD230" s="282"/>
    </row>
    <row r="231" spans="1:30" hidden="1" outlineLevel="1" x14ac:dyDescent="0.2">
      <c r="A231" s="128" t="str">
        <f>Monatsplanung!$A230</f>
        <v>+/- corporate financing</v>
      </c>
      <c r="B231" s="128" t="str">
        <f>Monatsplanung!$B230</f>
        <v>+/- Eigenfinanzierung</v>
      </c>
      <c r="C231" s="62">
        <f>C189</f>
        <v>0</v>
      </c>
      <c r="D231" s="96"/>
      <c r="E231" s="62">
        <f t="shared" ref="E231" si="166">E189</f>
        <v>0</v>
      </c>
      <c r="F231" s="96"/>
      <c r="G231" s="62">
        <f t="shared" ref="G231" si="167">G189</f>
        <v>0</v>
      </c>
      <c r="H231" s="96"/>
      <c r="I231" s="62">
        <f t="shared" ref="I231" si="168">I189</f>
        <v>0</v>
      </c>
      <c r="J231" s="96"/>
      <c r="K231" s="62">
        <f t="shared" ref="K231" si="169">K189</f>
        <v>0</v>
      </c>
      <c r="L231" s="96"/>
      <c r="M231" s="281"/>
      <c r="N231" s="281"/>
      <c r="O231" s="282"/>
      <c r="P231" s="281"/>
      <c r="Q231" s="281"/>
      <c r="R231" s="282"/>
      <c r="S231" s="282"/>
      <c r="T231" s="282"/>
      <c r="U231" s="282"/>
      <c r="V231" s="281"/>
      <c r="W231" s="282"/>
      <c r="X231" s="282"/>
      <c r="Y231" s="282"/>
      <c r="Z231" s="282"/>
      <c r="AA231" s="282"/>
      <c r="AB231" s="282"/>
      <c r="AC231" s="282"/>
      <c r="AD231" s="282"/>
    </row>
    <row r="232" spans="1:30" ht="4.5" customHeight="1" x14ac:dyDescent="0.2">
      <c r="A232" s="102"/>
      <c r="B232" s="102"/>
      <c r="C232" s="62"/>
      <c r="D232" s="96"/>
      <c r="E232" s="62"/>
      <c r="F232" s="96"/>
      <c r="G232" s="62"/>
      <c r="H232" s="96"/>
      <c r="I232" s="62"/>
      <c r="J232" s="96"/>
      <c r="K232" s="62"/>
      <c r="L232" s="96"/>
      <c r="M232" s="281"/>
      <c r="N232" s="281"/>
      <c r="O232" s="282"/>
      <c r="P232" s="281"/>
      <c r="Q232" s="281"/>
      <c r="R232" s="282"/>
      <c r="S232" s="282"/>
      <c r="T232" s="282"/>
      <c r="U232" s="282"/>
      <c r="V232" s="282"/>
      <c r="W232" s="282"/>
      <c r="X232" s="282"/>
      <c r="Y232" s="282"/>
      <c r="Z232" s="282"/>
      <c r="AA232" s="282"/>
      <c r="AB232" s="282"/>
      <c r="AC232" s="282"/>
      <c r="AD232" s="282"/>
    </row>
    <row r="233" spans="1:30" s="28" customFormat="1" collapsed="1" x14ac:dyDescent="0.2">
      <c r="A233" s="50" t="s">
        <v>369</v>
      </c>
      <c r="B233" s="50" t="s">
        <v>332</v>
      </c>
      <c r="C233" s="51">
        <f>SUM(C234:C237)</f>
        <v>0</v>
      </c>
      <c r="D233" s="95"/>
      <c r="E233" s="51">
        <f>SUM(E234:E237)</f>
        <v>0</v>
      </c>
      <c r="F233" s="95"/>
      <c r="G233" s="51">
        <f>SUM(G234:G237)</f>
        <v>0</v>
      </c>
      <c r="H233" s="95"/>
      <c r="I233" s="51">
        <f>SUM(I234:I237)</f>
        <v>0</v>
      </c>
      <c r="J233" s="95"/>
      <c r="K233" s="51">
        <f>SUM(K234:K237)</f>
        <v>0</v>
      </c>
      <c r="L233" s="95"/>
      <c r="M233" s="281"/>
      <c r="N233" s="281"/>
      <c r="O233" s="282"/>
      <c r="P233" s="281"/>
      <c r="Q233" s="281"/>
      <c r="R233" s="282"/>
      <c r="S233" s="282"/>
      <c r="T233" s="282"/>
      <c r="U233" s="282"/>
      <c r="V233" s="281"/>
      <c r="W233" s="282"/>
      <c r="X233" s="282"/>
      <c r="Y233" s="282"/>
      <c r="Z233" s="282"/>
      <c r="AA233" s="282"/>
      <c r="AB233" s="282"/>
      <c r="AC233" s="282"/>
      <c r="AD233" s="282"/>
    </row>
    <row r="234" spans="1:30" hidden="1" outlineLevel="1" x14ac:dyDescent="0.2">
      <c r="A234" s="128" t="str">
        <f>Monatsplanung!$A233</f>
        <v>cash flow others/extraord./on top plan</v>
      </c>
      <c r="B234" s="128" t="str">
        <f>Monatsplanung!$B233</f>
        <v>Sonstiger Cashflow</v>
      </c>
      <c r="C234" s="60">
        <f>Monatsplanung!AA233</f>
        <v>0</v>
      </c>
      <c r="D234" s="96"/>
      <c r="E234" s="60">
        <f>Monatsplanung!BJ233</f>
        <v>0</v>
      </c>
      <c r="F234" s="96"/>
      <c r="G234" s="62">
        <f>Monatsplanung!CS233</f>
        <v>0</v>
      </c>
      <c r="H234" s="96"/>
      <c r="I234" s="62">
        <f>-I221</f>
        <v>0</v>
      </c>
      <c r="J234" s="96"/>
      <c r="K234" s="62">
        <f>Monatsplanung!FK233</f>
        <v>0</v>
      </c>
      <c r="L234" s="96"/>
      <c r="M234" s="281"/>
      <c r="N234" s="281"/>
      <c r="O234" s="282"/>
      <c r="P234" s="281"/>
      <c r="Q234" s="281"/>
      <c r="R234" s="282"/>
      <c r="S234" s="282"/>
      <c r="T234" s="282"/>
      <c r="U234" s="282"/>
      <c r="V234" s="282"/>
      <c r="W234" s="282"/>
      <c r="X234" s="282"/>
      <c r="Y234" s="282"/>
      <c r="Z234" s="282"/>
      <c r="AA234" s="282"/>
      <c r="AB234" s="282"/>
      <c r="AC234" s="282"/>
      <c r="AD234" s="282"/>
    </row>
    <row r="235" spans="1:30" hidden="1" outlineLevel="1" x14ac:dyDescent="0.2">
      <c r="A235" s="128" t="str">
        <f>Monatsplanung!$A234</f>
        <v xml:space="preserve">+/- </v>
      </c>
      <c r="B235" s="128">
        <f>Monatsplanung!$B234</f>
        <v>0</v>
      </c>
      <c r="C235" s="60">
        <f>Monatsplanung!AA234</f>
        <v>0</v>
      </c>
      <c r="D235" s="96"/>
      <c r="E235" s="60">
        <f>Monatsplanung!BJ234</f>
        <v>0</v>
      </c>
      <c r="F235" s="96"/>
      <c r="G235" s="62">
        <f>Monatsplanung!CS234</f>
        <v>0</v>
      </c>
      <c r="H235" s="96"/>
      <c r="I235" s="62">
        <f t="shared" ref="I235:I236" si="170">-I223</f>
        <v>0</v>
      </c>
      <c r="J235" s="96"/>
      <c r="K235" s="62">
        <f>Monatsplanung!FK234</f>
        <v>0</v>
      </c>
      <c r="L235" s="96"/>
      <c r="M235" s="281"/>
      <c r="N235" s="281"/>
      <c r="O235" s="282"/>
      <c r="P235" s="281"/>
      <c r="Q235" s="281"/>
      <c r="R235" s="282"/>
      <c r="S235" s="282"/>
      <c r="T235" s="282"/>
      <c r="U235" s="282"/>
      <c r="V235" s="281"/>
      <c r="W235" s="282"/>
      <c r="X235" s="282"/>
      <c r="Y235" s="282"/>
      <c r="Z235" s="282"/>
      <c r="AA235" s="282"/>
      <c r="AB235" s="282"/>
      <c r="AC235" s="282"/>
      <c r="AD235" s="282"/>
    </row>
    <row r="236" spans="1:30" hidden="1" outlineLevel="1" x14ac:dyDescent="0.2">
      <c r="A236" s="128" t="str">
        <f>Monatsplanung!$A235</f>
        <v xml:space="preserve">+/- </v>
      </c>
      <c r="B236" s="128">
        <f>Monatsplanung!$B235</f>
        <v>0</v>
      </c>
      <c r="C236" s="60">
        <f>Monatsplanung!AA235</f>
        <v>0</v>
      </c>
      <c r="D236" s="96"/>
      <c r="E236" s="60">
        <f>Monatsplanung!BJ235</f>
        <v>0</v>
      </c>
      <c r="F236" s="96"/>
      <c r="G236" s="62">
        <f>Monatsplanung!CS235</f>
        <v>0</v>
      </c>
      <c r="H236" s="96"/>
      <c r="I236" s="62">
        <f t="shared" si="170"/>
        <v>0</v>
      </c>
      <c r="J236" s="96"/>
      <c r="K236" s="62">
        <f>Monatsplanung!FK235</f>
        <v>0</v>
      </c>
      <c r="L236" s="96"/>
      <c r="M236" s="281"/>
      <c r="N236" s="281"/>
      <c r="O236" s="282"/>
      <c r="P236" s="281"/>
      <c r="Q236" s="281"/>
      <c r="R236" s="282"/>
      <c r="S236" s="282"/>
      <c r="T236" s="282"/>
      <c r="U236" s="282"/>
      <c r="V236" s="282"/>
      <c r="W236" s="282"/>
      <c r="X236" s="282"/>
      <c r="Y236" s="282"/>
      <c r="Z236" s="282"/>
      <c r="AA236" s="282"/>
      <c r="AB236" s="282"/>
      <c r="AC236" s="282"/>
      <c r="AD236" s="282"/>
    </row>
    <row r="237" spans="1:30" ht="4.5" customHeight="1" x14ac:dyDescent="0.2">
      <c r="A237" s="102"/>
      <c r="B237" s="102"/>
      <c r="C237" s="62"/>
      <c r="D237" s="96"/>
      <c r="E237" s="62"/>
      <c r="F237" s="96"/>
      <c r="G237" s="62"/>
      <c r="H237" s="96"/>
      <c r="I237" s="62"/>
      <c r="J237" s="96"/>
      <c r="K237" s="62"/>
      <c r="L237" s="96"/>
      <c r="M237" s="281"/>
      <c r="N237" s="281"/>
      <c r="O237" s="282"/>
      <c r="P237" s="281"/>
      <c r="Q237" s="281"/>
      <c r="R237" s="282"/>
      <c r="S237" s="282"/>
      <c r="T237" s="282"/>
      <c r="U237" s="282"/>
      <c r="V237" s="281"/>
      <c r="W237" s="282"/>
      <c r="X237" s="282"/>
      <c r="Y237" s="282"/>
      <c r="Z237" s="282"/>
      <c r="AA237" s="282"/>
      <c r="AB237" s="282"/>
      <c r="AC237" s="282"/>
      <c r="AD237" s="282"/>
    </row>
    <row r="238" spans="1:30" s="28" customFormat="1" x14ac:dyDescent="0.2">
      <c r="A238" s="77" t="s">
        <v>40</v>
      </c>
      <c r="B238" s="77" t="s">
        <v>333</v>
      </c>
      <c r="C238" s="78">
        <v>0</v>
      </c>
      <c r="D238" s="79"/>
      <c r="E238" s="78">
        <f>C240</f>
        <v>0</v>
      </c>
      <c r="F238" s="79"/>
      <c r="G238" s="78">
        <f>E240</f>
        <v>0</v>
      </c>
      <c r="H238" s="79"/>
      <c r="I238" s="78">
        <f>G240</f>
        <v>0</v>
      </c>
      <c r="J238" s="79"/>
      <c r="K238" s="78">
        <f>I240</f>
        <v>0</v>
      </c>
      <c r="L238" s="79"/>
      <c r="M238" s="295"/>
      <c r="N238" s="281"/>
      <c r="O238" s="282"/>
      <c r="P238" s="281"/>
      <c r="Q238" s="281"/>
      <c r="R238" s="282"/>
      <c r="S238" s="282"/>
      <c r="T238" s="282"/>
      <c r="U238" s="282"/>
      <c r="V238" s="282"/>
      <c r="W238" s="282"/>
      <c r="X238" s="282"/>
      <c r="Y238" s="282"/>
      <c r="Z238" s="279"/>
      <c r="AA238" s="279"/>
      <c r="AB238" s="279"/>
      <c r="AC238" s="279"/>
      <c r="AD238" s="282"/>
    </row>
    <row r="239" spans="1:30" s="28" customFormat="1" x14ac:dyDescent="0.2">
      <c r="A239" s="77" t="s">
        <v>59</v>
      </c>
      <c r="B239" s="333" t="s">
        <v>335</v>
      </c>
      <c r="C239" s="78">
        <f>C211+C217+C224+C228+C233</f>
        <v>0</v>
      </c>
      <c r="D239" s="79"/>
      <c r="E239" s="78">
        <f>E211+E217+E224+E228+E233</f>
        <v>0</v>
      </c>
      <c r="F239" s="79"/>
      <c r="G239" s="78">
        <f>G211+G217+G224+G228+G233</f>
        <v>0</v>
      </c>
      <c r="H239" s="79"/>
      <c r="I239" s="78">
        <f>I211+I217+I224+I228+I233</f>
        <v>0</v>
      </c>
      <c r="J239" s="79"/>
      <c r="K239" s="78">
        <f>K211+K217+K224+K228+K233</f>
        <v>0</v>
      </c>
      <c r="L239" s="79"/>
      <c r="M239" s="295"/>
      <c r="N239" s="281"/>
      <c r="O239" s="282"/>
      <c r="P239" s="281"/>
      <c r="Q239" s="281"/>
      <c r="R239" s="282"/>
      <c r="S239" s="282"/>
      <c r="T239" s="282"/>
      <c r="U239" s="282"/>
      <c r="V239" s="281"/>
      <c r="W239" s="282"/>
      <c r="X239" s="282"/>
      <c r="Y239" s="282"/>
      <c r="Z239" s="279"/>
      <c r="AA239" s="279"/>
      <c r="AB239" s="279"/>
      <c r="AC239" s="279"/>
      <c r="AD239" s="282"/>
    </row>
    <row r="240" spans="1:30" s="28" customFormat="1" x14ac:dyDescent="0.2">
      <c r="A240" s="77" t="s">
        <v>39</v>
      </c>
      <c r="B240" s="77" t="s">
        <v>334</v>
      </c>
      <c r="C240" s="78">
        <f>SUM(C238:C239)</f>
        <v>0</v>
      </c>
      <c r="D240" s="79"/>
      <c r="E240" s="78">
        <f>SUM(E238:E239)</f>
        <v>0</v>
      </c>
      <c r="F240" s="79"/>
      <c r="G240" s="78">
        <f>SUM(G238:G239)</f>
        <v>0</v>
      </c>
      <c r="H240" s="79"/>
      <c r="I240" s="78">
        <f>SUM(I238:I239)</f>
        <v>0</v>
      </c>
      <c r="J240" s="79"/>
      <c r="K240" s="78">
        <f>SUM(K238:K239)</f>
        <v>0</v>
      </c>
      <c r="L240" s="79"/>
      <c r="M240" s="295"/>
      <c r="N240" s="281"/>
      <c r="O240" s="282"/>
      <c r="P240" s="281"/>
      <c r="Q240" s="281"/>
      <c r="R240" s="282"/>
      <c r="S240" s="282"/>
      <c r="T240" s="282"/>
      <c r="U240" s="282"/>
      <c r="V240" s="282"/>
      <c r="W240" s="279"/>
      <c r="X240" s="279"/>
      <c r="Y240" s="279"/>
      <c r="Z240" s="279"/>
      <c r="AA240" s="279"/>
      <c r="AB240" s="279"/>
      <c r="AC240" s="279"/>
      <c r="AD240" s="282"/>
    </row>
    <row r="241" spans="1:30" x14ac:dyDescent="0.2">
      <c r="A241" s="282"/>
      <c r="B241" s="282"/>
      <c r="C241" s="282"/>
      <c r="D241" s="282"/>
      <c r="E241" s="282"/>
      <c r="F241" s="282"/>
      <c r="G241" s="282"/>
      <c r="H241" s="282"/>
      <c r="I241" s="282"/>
      <c r="J241" s="282"/>
      <c r="K241" s="282"/>
      <c r="L241" s="282"/>
      <c r="M241" s="281"/>
      <c r="N241" s="281"/>
      <c r="O241" s="282"/>
      <c r="P241" s="281"/>
      <c r="Q241" s="281"/>
      <c r="R241" s="282"/>
      <c r="S241" s="282"/>
      <c r="T241" s="282"/>
      <c r="U241" s="282"/>
      <c r="V241" s="282"/>
      <c r="W241" s="282"/>
      <c r="X241" s="282"/>
      <c r="Y241" s="282"/>
      <c r="Z241" s="282"/>
      <c r="AA241" s="282"/>
      <c r="AB241" s="282"/>
      <c r="AC241" s="282"/>
      <c r="AD241" s="282"/>
    </row>
    <row r="242" spans="1:30" x14ac:dyDescent="0.2">
      <c r="A242" s="282"/>
      <c r="B242" s="282"/>
      <c r="C242" s="282"/>
      <c r="D242" s="282"/>
      <c r="E242" s="282"/>
      <c r="F242" s="282"/>
      <c r="G242" s="282"/>
      <c r="H242" s="282"/>
      <c r="I242" s="282"/>
      <c r="J242" s="282"/>
      <c r="K242" s="282"/>
      <c r="L242" s="282"/>
      <c r="M242" s="281"/>
      <c r="N242" s="281"/>
      <c r="O242" s="282"/>
      <c r="P242" s="281"/>
      <c r="Q242" s="281"/>
      <c r="R242" s="282"/>
      <c r="S242" s="282"/>
      <c r="T242" s="282"/>
      <c r="U242" s="282"/>
      <c r="V242" s="281"/>
      <c r="W242" s="282"/>
      <c r="X242" s="282"/>
      <c r="Y242" s="282"/>
      <c r="Z242" s="282"/>
      <c r="AA242" s="282"/>
      <c r="AB242" s="282"/>
      <c r="AC242" s="282"/>
      <c r="AD242" s="281"/>
    </row>
    <row r="243" spans="1:30" x14ac:dyDescent="0.2">
      <c r="A243" s="84" t="s">
        <v>35</v>
      </c>
      <c r="B243" s="84" t="s">
        <v>326</v>
      </c>
      <c r="C243" s="97">
        <f>C240-C135</f>
        <v>0</v>
      </c>
      <c r="D243" s="97"/>
      <c r="E243" s="97">
        <f>E240-E135</f>
        <v>0</v>
      </c>
      <c r="F243" s="97"/>
      <c r="G243" s="97">
        <f>G240-G135</f>
        <v>0</v>
      </c>
      <c r="H243" s="97"/>
      <c r="I243" s="97">
        <f>I240-I135</f>
        <v>0</v>
      </c>
      <c r="J243" s="97"/>
      <c r="K243" s="97">
        <f>K240-K135</f>
        <v>0</v>
      </c>
      <c r="L243" s="97"/>
      <c r="M243" s="295"/>
      <c r="N243" s="281"/>
      <c r="O243" s="282"/>
      <c r="P243" s="281"/>
      <c r="Q243" s="281"/>
      <c r="R243" s="282"/>
      <c r="S243" s="282"/>
      <c r="T243" s="282"/>
      <c r="U243" s="282"/>
      <c r="V243" s="281"/>
      <c r="W243" s="282"/>
      <c r="X243" s="282"/>
      <c r="Y243" s="282"/>
      <c r="Z243" s="282"/>
      <c r="AA243" s="282"/>
      <c r="AB243" s="282"/>
      <c r="AC243" s="282"/>
      <c r="AD243" s="281"/>
    </row>
    <row r="244" spans="1:30" x14ac:dyDescent="0.2">
      <c r="A244" s="282"/>
      <c r="B244" s="282"/>
      <c r="C244" s="282"/>
      <c r="D244" s="282"/>
      <c r="E244" s="282"/>
      <c r="F244" s="282"/>
      <c r="G244" s="282"/>
      <c r="H244" s="282"/>
      <c r="I244" s="282"/>
      <c r="J244" s="282"/>
      <c r="K244" s="282"/>
      <c r="L244" s="282"/>
      <c r="M244" s="281"/>
      <c r="N244" s="281"/>
      <c r="O244" s="282"/>
      <c r="P244" s="281"/>
      <c r="Q244" s="281"/>
      <c r="R244" s="282"/>
      <c r="S244" s="282"/>
      <c r="T244" s="282"/>
      <c r="U244" s="282"/>
      <c r="V244" s="281"/>
      <c r="W244" s="282"/>
      <c r="X244" s="282"/>
      <c r="Y244" s="282"/>
      <c r="Z244" s="282"/>
      <c r="AA244" s="282"/>
      <c r="AB244" s="282"/>
      <c r="AC244" s="282"/>
      <c r="AD244" s="281"/>
    </row>
    <row r="245" spans="1:30" x14ac:dyDescent="0.2">
      <c r="A245" s="282"/>
      <c r="B245" s="282"/>
      <c r="C245" s="282"/>
      <c r="D245" s="282"/>
      <c r="E245" s="282"/>
      <c r="F245" s="282"/>
      <c r="G245" s="282"/>
      <c r="H245" s="282"/>
      <c r="I245" s="282"/>
      <c r="J245" s="282"/>
      <c r="K245" s="282"/>
      <c r="L245" s="282"/>
      <c r="M245" s="281"/>
      <c r="N245" s="281"/>
      <c r="O245" s="282"/>
      <c r="P245" s="281"/>
      <c r="Q245" s="281"/>
      <c r="R245" s="282"/>
      <c r="S245" s="282"/>
      <c r="T245" s="282"/>
      <c r="U245" s="282"/>
      <c r="V245" s="281"/>
      <c r="W245" s="282"/>
      <c r="X245" s="282"/>
      <c r="Y245" s="282"/>
      <c r="Z245" s="282"/>
      <c r="AA245" s="282"/>
      <c r="AB245" s="282"/>
      <c r="AC245" s="282"/>
      <c r="AD245" s="281"/>
    </row>
    <row r="246" spans="1:30" x14ac:dyDescent="0.2">
      <c r="A246" s="282"/>
      <c r="B246" s="282"/>
      <c r="C246" s="282"/>
      <c r="D246" s="282"/>
      <c r="E246" s="282"/>
      <c r="F246" s="282"/>
      <c r="G246" s="282"/>
      <c r="H246" s="282"/>
      <c r="I246" s="282"/>
      <c r="J246" s="282"/>
      <c r="K246" s="282"/>
      <c r="L246" s="282"/>
      <c r="M246" s="281"/>
      <c r="N246" s="281"/>
      <c r="O246" s="282"/>
      <c r="P246" s="281"/>
      <c r="Q246" s="281"/>
      <c r="R246" s="282"/>
      <c r="S246" s="282"/>
      <c r="T246" s="282"/>
      <c r="U246" s="282"/>
      <c r="V246" s="281"/>
      <c r="W246" s="282"/>
      <c r="X246" s="282"/>
      <c r="Y246" s="282"/>
      <c r="Z246" s="282"/>
      <c r="AA246" s="282"/>
      <c r="AB246" s="282"/>
      <c r="AC246" s="282"/>
      <c r="AD246" s="281"/>
    </row>
    <row r="247" spans="1:30" x14ac:dyDescent="0.2">
      <c r="A247" s="282"/>
      <c r="B247" s="282"/>
      <c r="C247" s="282"/>
      <c r="D247" s="282"/>
      <c r="E247" s="282"/>
      <c r="F247" s="282"/>
      <c r="G247" s="282"/>
      <c r="H247" s="282"/>
      <c r="I247" s="282"/>
      <c r="J247" s="282"/>
      <c r="K247" s="282"/>
      <c r="L247" s="282"/>
      <c r="M247" s="281"/>
      <c r="N247" s="281"/>
      <c r="O247" s="282"/>
      <c r="P247" s="281"/>
      <c r="Q247" s="281"/>
      <c r="R247" s="282"/>
      <c r="S247" s="282"/>
      <c r="T247" s="282"/>
      <c r="U247" s="282"/>
      <c r="V247" s="281"/>
      <c r="W247" s="282"/>
      <c r="X247" s="282"/>
      <c r="Y247" s="282"/>
      <c r="Z247" s="282"/>
      <c r="AA247" s="282"/>
      <c r="AB247" s="282"/>
      <c r="AC247" s="282"/>
      <c r="AD247" s="281"/>
    </row>
    <row r="248" spans="1:30" x14ac:dyDescent="0.2">
      <c r="A248" s="282"/>
      <c r="B248" s="282"/>
      <c r="C248" s="282"/>
      <c r="D248" s="282"/>
      <c r="E248" s="282"/>
      <c r="F248" s="282"/>
      <c r="G248" s="282"/>
      <c r="H248" s="282"/>
      <c r="I248" s="282"/>
      <c r="J248" s="282"/>
      <c r="K248" s="282"/>
      <c r="L248" s="282"/>
      <c r="M248" s="281"/>
      <c r="N248" s="281"/>
      <c r="O248" s="282"/>
      <c r="P248" s="281"/>
      <c r="Q248" s="281"/>
      <c r="R248" s="282"/>
      <c r="S248" s="282"/>
      <c r="T248" s="282"/>
      <c r="U248" s="282"/>
      <c r="V248" s="281"/>
      <c r="W248" s="282"/>
      <c r="X248" s="282"/>
      <c r="Y248" s="282"/>
      <c r="Z248" s="282"/>
      <c r="AA248" s="282"/>
      <c r="AB248" s="282"/>
      <c r="AC248" s="282"/>
      <c r="AD248" s="281"/>
    </row>
    <row r="249" spans="1:30" x14ac:dyDescent="0.2">
      <c r="V249" s="30"/>
      <c r="AD249" s="30"/>
    </row>
    <row r="250" spans="1:30" x14ac:dyDescent="0.2">
      <c r="V250" s="30"/>
      <c r="AD250" s="30"/>
    </row>
    <row r="251" spans="1:30" x14ac:dyDescent="0.2">
      <c r="V251" s="30"/>
      <c r="AD251" s="30"/>
    </row>
    <row r="252" spans="1:30" x14ac:dyDescent="0.2">
      <c r="V252" s="30"/>
      <c r="AD252" s="30"/>
    </row>
    <row r="253" spans="1:30" x14ac:dyDescent="0.2">
      <c r="V253" s="30"/>
      <c r="AD253" s="30"/>
    </row>
    <row r="254" spans="1:30" x14ac:dyDescent="0.2">
      <c r="V254" s="30"/>
      <c r="AD254" s="30"/>
    </row>
    <row r="255" spans="1:30" x14ac:dyDescent="0.2">
      <c r="V255" s="30"/>
      <c r="AD255" s="30"/>
    </row>
    <row r="256" spans="1:30" x14ac:dyDescent="0.2">
      <c r="V256" s="30"/>
      <c r="AD256" s="30"/>
    </row>
    <row r="257" spans="22:30" x14ac:dyDescent="0.2">
      <c r="V257" s="30"/>
      <c r="AD257" s="30"/>
    </row>
    <row r="258" spans="22:30" x14ac:dyDescent="0.2">
      <c r="V258" s="30"/>
      <c r="AD258" s="30"/>
    </row>
    <row r="259" spans="22:30" x14ac:dyDescent="0.2">
      <c r="V259" s="30"/>
      <c r="AD259" s="30"/>
    </row>
    <row r="260" spans="22:30" x14ac:dyDescent="0.2">
      <c r="V260" s="30"/>
      <c r="AD260" s="30"/>
    </row>
    <row r="261" spans="22:30" x14ac:dyDescent="0.2">
      <c r="V261" s="30"/>
      <c r="AD261" s="30"/>
    </row>
    <row r="262" spans="22:30" x14ac:dyDescent="0.2">
      <c r="V262" s="30"/>
      <c r="AD262" s="30"/>
    </row>
    <row r="263" spans="22:30" x14ac:dyDescent="0.2">
      <c r="V263" s="30"/>
      <c r="AD263" s="30"/>
    </row>
    <row r="264" spans="22:30" x14ac:dyDescent="0.2">
      <c r="V264" s="30"/>
      <c r="AD264" s="30"/>
    </row>
    <row r="265" spans="22:30" x14ac:dyDescent="0.2">
      <c r="V265" s="30"/>
      <c r="AD265" s="30"/>
    </row>
    <row r="266" spans="22:30" x14ac:dyDescent="0.2">
      <c r="V266" s="30"/>
      <c r="AD266" s="30"/>
    </row>
    <row r="267" spans="22:30" x14ac:dyDescent="0.2">
      <c r="V267" s="30"/>
      <c r="AD267" s="30"/>
    </row>
    <row r="268" spans="22:30" x14ac:dyDescent="0.2">
      <c r="V268" s="30"/>
      <c r="AD268" s="30"/>
    </row>
    <row r="269" spans="22:30" x14ac:dyDescent="0.2">
      <c r="V269" s="30"/>
      <c r="AD269" s="30"/>
    </row>
    <row r="270" spans="22:30" x14ac:dyDescent="0.2">
      <c r="V270" s="30"/>
      <c r="AD270" s="30"/>
    </row>
    <row r="271" spans="22:30" x14ac:dyDescent="0.2">
      <c r="V271" s="30"/>
      <c r="AD271" s="30"/>
    </row>
    <row r="272" spans="22:30" x14ac:dyDescent="0.2">
      <c r="V272" s="30"/>
      <c r="AD272" s="30"/>
    </row>
    <row r="273" spans="22:30" x14ac:dyDescent="0.2">
      <c r="V273" s="30"/>
      <c r="AD273" s="30"/>
    </row>
    <row r="274" spans="22:30" x14ac:dyDescent="0.2">
      <c r="V274" s="30"/>
      <c r="AD274" s="30"/>
    </row>
    <row r="275" spans="22:30" x14ac:dyDescent="0.2">
      <c r="V275" s="30"/>
      <c r="AD275" s="30"/>
    </row>
    <row r="276" spans="22:30" x14ac:dyDescent="0.2">
      <c r="V276" s="30"/>
      <c r="AD276" s="30"/>
    </row>
    <row r="277" spans="22:30" x14ac:dyDescent="0.2">
      <c r="V277" s="30"/>
      <c r="AD277" s="30"/>
    </row>
    <row r="278" spans="22:30" x14ac:dyDescent="0.2">
      <c r="V278" s="30"/>
      <c r="AD278" s="30"/>
    </row>
    <row r="279" spans="22:30" x14ac:dyDescent="0.2">
      <c r="V279" s="30"/>
      <c r="AD279" s="30"/>
    </row>
    <row r="280" spans="22:30" x14ac:dyDescent="0.2">
      <c r="V280" s="30"/>
      <c r="AD280" s="30"/>
    </row>
    <row r="281" spans="22:30" x14ac:dyDescent="0.2">
      <c r="V281" s="30"/>
      <c r="AD281" s="30"/>
    </row>
    <row r="282" spans="22:30" x14ac:dyDescent="0.2">
      <c r="V282" s="30"/>
      <c r="AD282" s="30"/>
    </row>
    <row r="283" spans="22:30" x14ac:dyDescent="0.2">
      <c r="V283" s="30"/>
      <c r="AD283" s="30"/>
    </row>
    <row r="284" spans="22:30" x14ac:dyDescent="0.2">
      <c r="V284" s="30"/>
      <c r="AD284" s="30"/>
    </row>
    <row r="285" spans="22:30" x14ac:dyDescent="0.2">
      <c r="V285" s="30"/>
      <c r="AD285" s="30"/>
    </row>
    <row r="286" spans="22:30" x14ac:dyDescent="0.2">
      <c r="V286" s="30"/>
      <c r="AD286" s="30"/>
    </row>
    <row r="287" spans="22:30" x14ac:dyDescent="0.2">
      <c r="V287" s="30"/>
      <c r="AD287" s="30"/>
    </row>
    <row r="288" spans="22:30" x14ac:dyDescent="0.2">
      <c r="V288" s="30"/>
      <c r="AD288" s="30"/>
    </row>
    <row r="289" spans="22:30" x14ac:dyDescent="0.2">
      <c r="V289" s="30"/>
      <c r="AD289" s="30"/>
    </row>
    <row r="290" spans="22:30" x14ac:dyDescent="0.2">
      <c r="V290" s="30"/>
      <c r="AD290" s="30"/>
    </row>
    <row r="291" spans="22:30" x14ac:dyDescent="0.2">
      <c r="V291" s="30"/>
      <c r="AD291" s="30"/>
    </row>
    <row r="292" spans="22:30" x14ac:dyDescent="0.2">
      <c r="V292" s="30"/>
      <c r="AD292" s="30"/>
    </row>
    <row r="293" spans="22:30" x14ac:dyDescent="0.2">
      <c r="V293" s="30"/>
      <c r="AD293" s="30"/>
    </row>
    <row r="294" spans="22:30" x14ac:dyDescent="0.2">
      <c r="V294" s="30"/>
      <c r="AD294" s="30"/>
    </row>
    <row r="295" spans="22:30" x14ac:dyDescent="0.2">
      <c r="V295" s="30"/>
      <c r="AD295" s="30"/>
    </row>
    <row r="296" spans="22:30" x14ac:dyDescent="0.2">
      <c r="V296" s="30"/>
      <c r="AD296" s="30"/>
    </row>
    <row r="297" spans="22:30" x14ac:dyDescent="0.2">
      <c r="V297" s="30"/>
      <c r="AD297" s="30"/>
    </row>
    <row r="298" spans="22:30" x14ac:dyDescent="0.2">
      <c r="V298" s="30"/>
      <c r="AD298" s="30"/>
    </row>
    <row r="299" spans="22:30" x14ac:dyDescent="0.2">
      <c r="V299" s="30"/>
      <c r="AD299" s="30"/>
    </row>
    <row r="300" spans="22:30" x14ac:dyDescent="0.2">
      <c r="V300" s="30"/>
      <c r="AD300" s="30"/>
    </row>
    <row r="301" spans="22:30" x14ac:dyDescent="0.2">
      <c r="V301" s="30"/>
      <c r="AD301" s="30"/>
    </row>
    <row r="302" spans="22:30" x14ac:dyDescent="0.2">
      <c r="V302" s="30"/>
      <c r="AD302" s="30"/>
    </row>
    <row r="303" spans="22:30" x14ac:dyDescent="0.2">
      <c r="V303" s="30"/>
      <c r="AD303" s="30"/>
    </row>
    <row r="304" spans="22:30" x14ac:dyDescent="0.2">
      <c r="V304" s="30"/>
      <c r="AD304" s="30"/>
    </row>
    <row r="305" spans="22:30" x14ac:dyDescent="0.2">
      <c r="V305" s="30"/>
      <c r="AD305" s="30"/>
    </row>
    <row r="306" spans="22:30" x14ac:dyDescent="0.2">
      <c r="V306" s="30"/>
      <c r="AD306" s="30"/>
    </row>
    <row r="307" spans="22:30" x14ac:dyDescent="0.2">
      <c r="V307" s="30"/>
      <c r="AD307" s="30"/>
    </row>
    <row r="308" spans="22:30" x14ac:dyDescent="0.2">
      <c r="V308" s="30"/>
      <c r="AD308" s="30"/>
    </row>
    <row r="309" spans="22:30" x14ac:dyDescent="0.2">
      <c r="V309" s="30"/>
      <c r="AD309" s="30"/>
    </row>
    <row r="310" spans="22:30" x14ac:dyDescent="0.2">
      <c r="V310" s="30"/>
      <c r="AD310" s="30"/>
    </row>
    <row r="311" spans="22:30" x14ac:dyDescent="0.2">
      <c r="V311" s="30"/>
      <c r="AD311" s="30"/>
    </row>
    <row r="312" spans="22:30" x14ac:dyDescent="0.2">
      <c r="V312" s="30"/>
      <c r="AD312" s="30"/>
    </row>
    <row r="313" spans="22:30" x14ac:dyDescent="0.2">
      <c r="V313" s="30"/>
      <c r="AD313" s="30"/>
    </row>
    <row r="314" spans="22:30" x14ac:dyDescent="0.2">
      <c r="V314" s="30"/>
      <c r="AD314" s="30"/>
    </row>
    <row r="315" spans="22:30" x14ac:dyDescent="0.2">
      <c r="V315" s="30"/>
      <c r="AD315" s="30"/>
    </row>
    <row r="316" spans="22:30" x14ac:dyDescent="0.2">
      <c r="V316" s="30"/>
      <c r="AD316" s="30"/>
    </row>
    <row r="317" spans="22:30" x14ac:dyDescent="0.2">
      <c r="V317" s="30"/>
      <c r="AD317" s="30"/>
    </row>
    <row r="318" spans="22:30" x14ac:dyDescent="0.2">
      <c r="V318" s="30"/>
      <c r="AD318" s="30"/>
    </row>
    <row r="319" spans="22:30" x14ac:dyDescent="0.2">
      <c r="V319" s="30"/>
      <c r="AD319" s="30"/>
    </row>
    <row r="320" spans="22:30" x14ac:dyDescent="0.2">
      <c r="V320" s="30"/>
      <c r="AD320" s="30"/>
    </row>
    <row r="321" spans="22:30" x14ac:dyDescent="0.2">
      <c r="V321" s="30"/>
      <c r="AD321" s="30"/>
    </row>
    <row r="322" spans="22:30" x14ac:dyDescent="0.2">
      <c r="V322" s="30"/>
      <c r="AD322" s="30"/>
    </row>
    <row r="323" spans="22:30" x14ac:dyDescent="0.2">
      <c r="V323" s="30"/>
      <c r="AD323" s="30"/>
    </row>
    <row r="324" spans="22:30" x14ac:dyDescent="0.2">
      <c r="V324" s="30"/>
      <c r="AD324" s="30"/>
    </row>
    <row r="325" spans="22:30" x14ac:dyDescent="0.2">
      <c r="V325" s="30"/>
      <c r="AD325" s="30"/>
    </row>
    <row r="326" spans="22:30" x14ac:dyDescent="0.2">
      <c r="V326" s="30"/>
      <c r="AD326" s="30"/>
    </row>
    <row r="327" spans="22:30" x14ac:dyDescent="0.2">
      <c r="V327" s="30"/>
      <c r="AD327" s="30"/>
    </row>
    <row r="328" spans="22:30" x14ac:dyDescent="0.2">
      <c r="V328" s="30"/>
      <c r="AD328" s="30"/>
    </row>
    <row r="329" spans="22:30" x14ac:dyDescent="0.2">
      <c r="V329" s="30"/>
      <c r="AD329" s="30"/>
    </row>
    <row r="330" spans="22:30" x14ac:dyDescent="0.2">
      <c r="V330" s="30"/>
      <c r="AD330" s="30"/>
    </row>
    <row r="331" spans="22:30" x14ac:dyDescent="0.2">
      <c r="V331" s="30"/>
      <c r="AD331" s="30"/>
    </row>
    <row r="332" spans="22:30" x14ac:dyDescent="0.2">
      <c r="V332" s="30"/>
      <c r="AD332" s="30"/>
    </row>
    <row r="333" spans="22:30" x14ac:dyDescent="0.2">
      <c r="V333" s="30"/>
      <c r="AD333" s="30"/>
    </row>
    <row r="334" spans="22:30" x14ac:dyDescent="0.2">
      <c r="V334" s="30"/>
      <c r="AD334" s="30"/>
    </row>
    <row r="335" spans="22:30" x14ac:dyDescent="0.2">
      <c r="V335" s="30"/>
      <c r="AD335" s="30"/>
    </row>
    <row r="336" spans="22:30" x14ac:dyDescent="0.2">
      <c r="V336" s="30"/>
      <c r="AD336" s="30"/>
    </row>
    <row r="337" spans="22:30" x14ac:dyDescent="0.2">
      <c r="V337" s="30"/>
      <c r="AD337" s="30"/>
    </row>
    <row r="338" spans="22:30" x14ac:dyDescent="0.2">
      <c r="V338" s="30"/>
      <c r="AD338" s="30"/>
    </row>
    <row r="339" spans="22:30" x14ac:dyDescent="0.2">
      <c r="V339" s="30"/>
      <c r="AD339" s="30"/>
    </row>
    <row r="340" spans="22:30" x14ac:dyDescent="0.2">
      <c r="V340" s="30"/>
      <c r="AD340" s="30"/>
    </row>
    <row r="341" spans="22:30" x14ac:dyDescent="0.2">
      <c r="V341" s="30"/>
      <c r="AD341" s="30"/>
    </row>
    <row r="342" spans="22:30" x14ac:dyDescent="0.2">
      <c r="V342" s="30"/>
      <c r="AD342" s="30"/>
    </row>
    <row r="343" spans="22:30" x14ac:dyDescent="0.2">
      <c r="V343" s="30"/>
      <c r="AD343" s="30"/>
    </row>
    <row r="344" spans="22:30" x14ac:dyDescent="0.2">
      <c r="V344" s="30"/>
      <c r="AD344" s="30"/>
    </row>
    <row r="345" spans="22:30" x14ac:dyDescent="0.2">
      <c r="V345" s="30"/>
      <c r="AD345" s="30"/>
    </row>
    <row r="346" spans="22:30" x14ac:dyDescent="0.2">
      <c r="V346" s="30"/>
      <c r="AD346" s="30"/>
    </row>
    <row r="347" spans="22:30" x14ac:dyDescent="0.2">
      <c r="V347" s="30"/>
      <c r="AD347" s="30"/>
    </row>
    <row r="348" spans="22:30" x14ac:dyDescent="0.2">
      <c r="V348" s="30"/>
      <c r="AD348" s="30"/>
    </row>
    <row r="349" spans="22:30" x14ac:dyDescent="0.2">
      <c r="V349" s="30"/>
      <c r="AD349" s="30"/>
    </row>
    <row r="350" spans="22:30" x14ac:dyDescent="0.2">
      <c r="V350" s="30"/>
      <c r="AD350" s="30"/>
    </row>
    <row r="351" spans="22:30" x14ac:dyDescent="0.2">
      <c r="V351" s="30"/>
      <c r="AD351" s="30"/>
    </row>
    <row r="352" spans="22:30" x14ac:dyDescent="0.2">
      <c r="V352" s="30"/>
      <c r="AD352" s="30"/>
    </row>
    <row r="353" spans="22:30" x14ac:dyDescent="0.2">
      <c r="V353" s="30"/>
      <c r="AD353" s="30"/>
    </row>
    <row r="354" spans="22:30" x14ac:dyDescent="0.2">
      <c r="V354" s="30"/>
      <c r="AD354" s="30"/>
    </row>
    <row r="355" spans="22:30" x14ac:dyDescent="0.2">
      <c r="V355" s="30"/>
      <c r="AD355" s="30"/>
    </row>
    <row r="356" spans="22:30" x14ac:dyDescent="0.2">
      <c r="V356" s="30"/>
      <c r="AD356" s="30"/>
    </row>
    <row r="357" spans="22:30" x14ac:dyDescent="0.2">
      <c r="V357" s="30"/>
      <c r="AD357" s="30"/>
    </row>
    <row r="358" spans="22:30" x14ac:dyDescent="0.2">
      <c r="V358" s="30"/>
      <c r="AD358" s="30"/>
    </row>
    <row r="359" spans="22:30" x14ac:dyDescent="0.2">
      <c r="V359" s="30"/>
      <c r="AD359" s="30"/>
    </row>
    <row r="360" spans="22:30" x14ac:dyDescent="0.2">
      <c r="V360" s="30"/>
      <c r="AD360" s="30"/>
    </row>
    <row r="361" spans="22:30" x14ac:dyDescent="0.2">
      <c r="V361" s="30"/>
      <c r="AD361" s="30"/>
    </row>
    <row r="362" spans="22:30" x14ac:dyDescent="0.2">
      <c r="V362" s="30"/>
      <c r="AD362" s="30"/>
    </row>
    <row r="363" spans="22:30" x14ac:dyDescent="0.2">
      <c r="V363" s="30"/>
      <c r="AD363" s="30"/>
    </row>
    <row r="364" spans="22:30" x14ac:dyDescent="0.2">
      <c r="V364" s="30"/>
      <c r="AD364" s="30"/>
    </row>
    <row r="365" spans="22:30" x14ac:dyDescent="0.2">
      <c r="V365" s="30"/>
      <c r="AD365" s="30"/>
    </row>
    <row r="366" spans="22:30" x14ac:dyDescent="0.2">
      <c r="V366" s="30"/>
      <c r="AD366" s="30"/>
    </row>
    <row r="367" spans="22:30" x14ac:dyDescent="0.2">
      <c r="V367" s="30"/>
      <c r="AD367" s="30"/>
    </row>
    <row r="368" spans="22:30" x14ac:dyDescent="0.2">
      <c r="V368" s="30"/>
      <c r="AD368" s="30"/>
    </row>
    <row r="369" spans="22:30" x14ac:dyDescent="0.2">
      <c r="V369" s="30"/>
      <c r="AD369" s="30"/>
    </row>
    <row r="370" spans="22:30" x14ac:dyDescent="0.2">
      <c r="V370" s="30"/>
      <c r="AD370" s="30"/>
    </row>
    <row r="371" spans="22:30" x14ac:dyDescent="0.2">
      <c r="V371" s="30"/>
      <c r="AD371" s="30"/>
    </row>
    <row r="372" spans="22:30" x14ac:dyDescent="0.2">
      <c r="V372" s="30"/>
      <c r="AD372" s="30"/>
    </row>
    <row r="373" spans="22:30" x14ac:dyDescent="0.2">
      <c r="V373" s="30"/>
      <c r="AD373" s="30"/>
    </row>
    <row r="374" spans="22:30" x14ac:dyDescent="0.2">
      <c r="V374" s="30"/>
      <c r="AD374" s="30"/>
    </row>
    <row r="375" spans="22:30" x14ac:dyDescent="0.2">
      <c r="V375" s="30"/>
      <c r="AD375" s="30"/>
    </row>
    <row r="376" spans="22:30" x14ac:dyDescent="0.2">
      <c r="V376" s="30"/>
      <c r="AD376" s="30"/>
    </row>
    <row r="377" spans="22:30" x14ac:dyDescent="0.2">
      <c r="V377" s="30"/>
      <c r="AD377" s="30"/>
    </row>
    <row r="378" spans="22:30" x14ac:dyDescent="0.2">
      <c r="V378" s="30"/>
      <c r="AD378" s="30"/>
    </row>
    <row r="379" spans="22:30" x14ac:dyDescent="0.2">
      <c r="V379" s="30"/>
      <c r="AD379" s="30"/>
    </row>
    <row r="380" spans="22:30" x14ac:dyDescent="0.2">
      <c r="V380" s="30"/>
      <c r="AD380" s="30"/>
    </row>
    <row r="381" spans="22:30" x14ac:dyDescent="0.2">
      <c r="V381" s="30"/>
      <c r="AD381" s="30"/>
    </row>
    <row r="382" spans="22:30" x14ac:dyDescent="0.2">
      <c r="V382" s="30"/>
      <c r="AD382" s="30"/>
    </row>
    <row r="383" spans="22:30" x14ac:dyDescent="0.2">
      <c r="V383" s="30"/>
      <c r="AD383" s="30"/>
    </row>
    <row r="384" spans="22:30" x14ac:dyDescent="0.2">
      <c r="V384" s="30"/>
      <c r="AD384" s="30"/>
    </row>
    <row r="385" spans="22:30" x14ac:dyDescent="0.2">
      <c r="V385" s="30"/>
      <c r="AD385" s="30"/>
    </row>
    <row r="386" spans="22:30" x14ac:dyDescent="0.2">
      <c r="V386" s="30"/>
      <c r="AD386" s="30"/>
    </row>
    <row r="387" spans="22:30" x14ac:dyDescent="0.2">
      <c r="V387" s="30"/>
      <c r="AD387" s="30"/>
    </row>
    <row r="388" spans="22:30" x14ac:dyDescent="0.2">
      <c r="V388" s="30"/>
      <c r="AD388" s="30"/>
    </row>
    <row r="389" spans="22:30" x14ac:dyDescent="0.2">
      <c r="V389" s="30"/>
      <c r="AD389" s="30"/>
    </row>
    <row r="390" spans="22:30" x14ac:dyDescent="0.2">
      <c r="V390" s="30"/>
      <c r="AD390" s="30"/>
    </row>
    <row r="391" spans="22:30" x14ac:dyDescent="0.2">
      <c r="V391" s="30"/>
      <c r="AD391" s="30"/>
    </row>
    <row r="392" spans="22:30" x14ac:dyDescent="0.2">
      <c r="V392" s="30"/>
      <c r="AD392" s="30"/>
    </row>
    <row r="393" spans="22:30" x14ac:dyDescent="0.2">
      <c r="V393" s="30"/>
      <c r="AD393" s="30"/>
    </row>
    <row r="394" spans="22:30" x14ac:dyDescent="0.2">
      <c r="V394" s="30"/>
      <c r="AD394" s="30"/>
    </row>
    <row r="395" spans="22:30" x14ac:dyDescent="0.2">
      <c r="V395" s="30"/>
      <c r="AD395" s="30"/>
    </row>
    <row r="396" spans="22:30" x14ac:dyDescent="0.2">
      <c r="V396" s="30"/>
      <c r="AD396" s="30"/>
    </row>
    <row r="397" spans="22:30" x14ac:dyDescent="0.2">
      <c r="V397" s="30"/>
      <c r="AD397" s="30"/>
    </row>
    <row r="398" spans="22:30" x14ac:dyDescent="0.2">
      <c r="V398" s="30"/>
      <c r="AD398" s="30"/>
    </row>
    <row r="399" spans="22:30" x14ac:dyDescent="0.2">
      <c r="V399" s="30"/>
      <c r="AD399" s="30"/>
    </row>
    <row r="400" spans="22:30" x14ac:dyDescent="0.2">
      <c r="V400" s="30"/>
      <c r="AD400" s="30"/>
    </row>
    <row r="401" spans="22:30" x14ac:dyDescent="0.2">
      <c r="V401" s="30"/>
      <c r="AD401" s="30"/>
    </row>
    <row r="402" spans="22:30" x14ac:dyDescent="0.2">
      <c r="V402" s="30"/>
      <c r="AD402" s="30"/>
    </row>
    <row r="403" spans="22:30" x14ac:dyDescent="0.2">
      <c r="V403" s="30"/>
      <c r="AD403" s="30"/>
    </row>
    <row r="404" spans="22:30" x14ac:dyDescent="0.2">
      <c r="V404" s="30"/>
      <c r="AD404" s="30"/>
    </row>
    <row r="405" spans="22:30" x14ac:dyDescent="0.2">
      <c r="V405" s="30"/>
      <c r="AD405" s="30"/>
    </row>
    <row r="406" spans="22:30" x14ac:dyDescent="0.2">
      <c r="V406" s="30"/>
      <c r="AD406" s="30"/>
    </row>
    <row r="407" spans="22:30" x14ac:dyDescent="0.2">
      <c r="V407" s="30"/>
      <c r="AD407" s="30"/>
    </row>
    <row r="408" spans="22:30" x14ac:dyDescent="0.2">
      <c r="V408" s="30"/>
      <c r="AD408" s="30"/>
    </row>
    <row r="409" spans="22:30" x14ac:dyDescent="0.2">
      <c r="V409" s="30"/>
      <c r="AD409" s="30"/>
    </row>
    <row r="410" spans="22:30" x14ac:dyDescent="0.2">
      <c r="V410" s="30"/>
      <c r="AD410" s="30"/>
    </row>
    <row r="411" spans="22:30" x14ac:dyDescent="0.2">
      <c r="V411" s="30"/>
      <c r="AD411" s="30"/>
    </row>
    <row r="412" spans="22:30" x14ac:dyDescent="0.2">
      <c r="V412" s="30"/>
      <c r="AD412" s="30"/>
    </row>
    <row r="413" spans="22:30" x14ac:dyDescent="0.2">
      <c r="V413" s="30"/>
      <c r="AD413" s="30"/>
    </row>
    <row r="414" spans="22:30" x14ac:dyDescent="0.2">
      <c r="V414" s="30"/>
      <c r="AD414" s="30"/>
    </row>
    <row r="415" spans="22:30" x14ac:dyDescent="0.2">
      <c r="V415" s="30"/>
      <c r="AD415" s="30"/>
    </row>
    <row r="416" spans="22:30" x14ac:dyDescent="0.2">
      <c r="V416" s="30"/>
      <c r="AD416" s="30"/>
    </row>
    <row r="417" spans="22:30" x14ac:dyDescent="0.2">
      <c r="V417" s="30"/>
      <c r="AD417" s="30"/>
    </row>
    <row r="418" spans="22:30" x14ac:dyDescent="0.2">
      <c r="V418" s="30"/>
      <c r="AD418" s="30"/>
    </row>
    <row r="419" spans="22:30" x14ac:dyDescent="0.2">
      <c r="V419" s="30"/>
      <c r="AD419" s="30"/>
    </row>
    <row r="420" spans="22:30" x14ac:dyDescent="0.2">
      <c r="V420" s="30"/>
      <c r="AD420" s="30"/>
    </row>
    <row r="421" spans="22:30" x14ac:dyDescent="0.2">
      <c r="V421" s="30"/>
      <c r="AD421" s="30"/>
    </row>
    <row r="422" spans="22:30" x14ac:dyDescent="0.2">
      <c r="V422" s="30"/>
      <c r="AD422" s="30"/>
    </row>
    <row r="423" spans="22:30" x14ac:dyDescent="0.2">
      <c r="V423" s="30"/>
      <c r="AD423" s="30"/>
    </row>
    <row r="424" spans="22:30" x14ac:dyDescent="0.2">
      <c r="V424" s="30"/>
      <c r="AD424" s="30"/>
    </row>
    <row r="425" spans="22:30" x14ac:dyDescent="0.2">
      <c r="V425" s="30"/>
      <c r="AD425" s="30"/>
    </row>
    <row r="426" spans="22:30" x14ac:dyDescent="0.2">
      <c r="V426" s="30"/>
      <c r="AD426" s="30"/>
    </row>
    <row r="427" spans="22:30" x14ac:dyDescent="0.2">
      <c r="V427" s="30"/>
      <c r="AD427" s="30"/>
    </row>
    <row r="428" spans="22:30" x14ac:dyDescent="0.2">
      <c r="V428" s="30"/>
      <c r="AD428" s="30"/>
    </row>
    <row r="429" spans="22:30" x14ac:dyDescent="0.2">
      <c r="V429" s="30"/>
      <c r="AD429" s="30"/>
    </row>
    <row r="430" spans="22:30" x14ac:dyDescent="0.2">
      <c r="V430" s="30"/>
      <c r="AD430" s="30"/>
    </row>
    <row r="431" spans="22:30" x14ac:dyDescent="0.2">
      <c r="V431" s="30"/>
      <c r="AD431" s="30"/>
    </row>
    <row r="432" spans="22:30" x14ac:dyDescent="0.2">
      <c r="V432" s="30"/>
      <c r="AD432" s="30"/>
    </row>
    <row r="433" spans="22:30" x14ac:dyDescent="0.2">
      <c r="V433" s="30"/>
      <c r="AD433" s="30"/>
    </row>
    <row r="434" spans="22:30" x14ac:dyDescent="0.2">
      <c r="V434" s="30"/>
      <c r="AD434" s="30"/>
    </row>
    <row r="435" spans="22:30" x14ac:dyDescent="0.2">
      <c r="V435" s="30"/>
      <c r="AD435" s="30"/>
    </row>
    <row r="436" spans="22:30" x14ac:dyDescent="0.2">
      <c r="V436" s="30"/>
      <c r="AD436" s="30"/>
    </row>
    <row r="437" spans="22:30" x14ac:dyDescent="0.2">
      <c r="V437" s="30"/>
      <c r="AD437" s="30"/>
    </row>
    <row r="438" spans="22:30" x14ac:dyDescent="0.2">
      <c r="V438" s="30"/>
      <c r="AD438" s="30"/>
    </row>
    <row r="439" spans="22:30" x14ac:dyDescent="0.2">
      <c r="V439" s="30"/>
      <c r="AD439" s="30"/>
    </row>
    <row r="440" spans="22:30" x14ac:dyDescent="0.2">
      <c r="V440" s="30"/>
      <c r="AD440" s="30"/>
    </row>
    <row r="441" spans="22:30" x14ac:dyDescent="0.2">
      <c r="V441" s="30"/>
      <c r="AD441" s="30"/>
    </row>
    <row r="442" spans="22:30" x14ac:dyDescent="0.2">
      <c r="V442" s="30"/>
      <c r="AD442" s="30"/>
    </row>
    <row r="443" spans="22:30" x14ac:dyDescent="0.2">
      <c r="V443" s="30"/>
      <c r="AD443" s="30"/>
    </row>
    <row r="444" spans="22:30" x14ac:dyDescent="0.2">
      <c r="V444" s="30"/>
      <c r="AD444" s="30"/>
    </row>
    <row r="445" spans="22:30" x14ac:dyDescent="0.2">
      <c r="V445" s="30"/>
      <c r="AD445" s="30"/>
    </row>
    <row r="446" spans="22:30" x14ac:dyDescent="0.2">
      <c r="V446" s="30"/>
      <c r="AD446" s="30"/>
    </row>
    <row r="447" spans="22:30" x14ac:dyDescent="0.2">
      <c r="V447" s="30"/>
      <c r="AD447" s="30"/>
    </row>
    <row r="448" spans="22:30" x14ac:dyDescent="0.2">
      <c r="V448" s="30"/>
      <c r="AD448" s="30"/>
    </row>
    <row r="449" spans="22:30" x14ac:dyDescent="0.2">
      <c r="V449" s="30"/>
      <c r="AD449" s="30"/>
    </row>
    <row r="450" spans="22:30" x14ac:dyDescent="0.2">
      <c r="V450" s="30"/>
      <c r="AD450" s="30"/>
    </row>
    <row r="451" spans="22:30" x14ac:dyDescent="0.2">
      <c r="V451" s="30"/>
      <c r="AD451" s="30"/>
    </row>
    <row r="452" spans="22:30" x14ac:dyDescent="0.2">
      <c r="V452" s="30"/>
      <c r="AD452" s="30"/>
    </row>
    <row r="453" spans="22:30" x14ac:dyDescent="0.2">
      <c r="V453" s="30"/>
      <c r="AD453" s="30"/>
    </row>
    <row r="454" spans="22:30" x14ac:dyDescent="0.2">
      <c r="V454" s="30"/>
      <c r="AD454" s="30"/>
    </row>
    <row r="455" spans="22:30" x14ac:dyDescent="0.2">
      <c r="V455" s="30"/>
      <c r="AD455" s="30"/>
    </row>
    <row r="456" spans="22:30" x14ac:dyDescent="0.2">
      <c r="V456" s="30"/>
      <c r="AD456" s="30"/>
    </row>
    <row r="457" spans="22:30" x14ac:dyDescent="0.2">
      <c r="V457" s="30"/>
      <c r="AD457" s="30"/>
    </row>
    <row r="458" spans="22:30" x14ac:dyDescent="0.2">
      <c r="V458" s="30"/>
      <c r="AD458" s="30"/>
    </row>
    <row r="459" spans="22:30" x14ac:dyDescent="0.2">
      <c r="V459" s="30"/>
      <c r="AD459" s="30"/>
    </row>
    <row r="460" spans="22:30" x14ac:dyDescent="0.2">
      <c r="V460" s="30"/>
      <c r="AD460" s="30"/>
    </row>
    <row r="461" spans="22:30" x14ac:dyDescent="0.2">
      <c r="V461" s="30"/>
      <c r="AD461" s="30"/>
    </row>
    <row r="462" spans="22:30" x14ac:dyDescent="0.2">
      <c r="V462" s="30"/>
      <c r="AD462" s="30"/>
    </row>
    <row r="463" spans="22:30" x14ac:dyDescent="0.2">
      <c r="V463" s="30"/>
      <c r="AD463" s="30"/>
    </row>
    <row r="464" spans="22:30" x14ac:dyDescent="0.2">
      <c r="V464" s="30"/>
      <c r="AD464" s="30"/>
    </row>
    <row r="465" spans="22:30" x14ac:dyDescent="0.2">
      <c r="V465" s="30"/>
      <c r="AD465" s="30"/>
    </row>
    <row r="466" spans="22:30" x14ac:dyDescent="0.2">
      <c r="V466" s="30"/>
      <c r="AD466" s="30"/>
    </row>
    <row r="467" spans="22:30" x14ac:dyDescent="0.2">
      <c r="V467" s="30"/>
      <c r="AD467" s="30"/>
    </row>
    <row r="468" spans="22:30" x14ac:dyDescent="0.2">
      <c r="V468" s="30"/>
      <c r="AD468" s="30"/>
    </row>
    <row r="469" spans="22:30" x14ac:dyDescent="0.2">
      <c r="V469" s="30"/>
      <c r="AD469" s="30"/>
    </row>
    <row r="470" spans="22:30" x14ac:dyDescent="0.2">
      <c r="V470" s="30"/>
      <c r="AD470" s="30"/>
    </row>
    <row r="471" spans="22:30" x14ac:dyDescent="0.2">
      <c r="V471" s="30"/>
      <c r="AD471" s="30"/>
    </row>
    <row r="472" spans="22:30" x14ac:dyDescent="0.2">
      <c r="V472" s="30"/>
      <c r="AD472" s="30"/>
    </row>
    <row r="473" spans="22:30" x14ac:dyDescent="0.2">
      <c r="V473" s="30"/>
      <c r="AD473" s="30"/>
    </row>
    <row r="474" spans="22:30" x14ac:dyDescent="0.2">
      <c r="V474" s="30"/>
      <c r="AD474" s="30"/>
    </row>
    <row r="475" spans="22:30" x14ac:dyDescent="0.2">
      <c r="V475" s="30"/>
      <c r="AD475" s="30"/>
    </row>
    <row r="476" spans="22:30" x14ac:dyDescent="0.2">
      <c r="V476" s="30"/>
      <c r="AD476" s="30"/>
    </row>
    <row r="477" spans="22:30" x14ac:dyDescent="0.2">
      <c r="V477" s="30"/>
      <c r="AD477" s="30"/>
    </row>
    <row r="478" spans="22:30" x14ac:dyDescent="0.2">
      <c r="V478" s="30"/>
      <c r="AD478" s="30"/>
    </row>
    <row r="479" spans="22:30" x14ac:dyDescent="0.2">
      <c r="V479" s="30"/>
      <c r="AD479" s="30"/>
    </row>
    <row r="480" spans="22:30" x14ac:dyDescent="0.2">
      <c r="V480" s="30"/>
      <c r="AD480" s="30"/>
    </row>
    <row r="481" spans="22:30" x14ac:dyDescent="0.2">
      <c r="V481" s="30"/>
      <c r="AD481" s="30"/>
    </row>
    <row r="482" spans="22:30" x14ac:dyDescent="0.2">
      <c r="V482" s="30"/>
      <c r="AD482" s="30"/>
    </row>
    <row r="483" spans="22:30" x14ac:dyDescent="0.2">
      <c r="V483" s="30"/>
      <c r="AD483" s="30"/>
    </row>
    <row r="484" spans="22:30" x14ac:dyDescent="0.2">
      <c r="V484" s="30"/>
      <c r="AD484" s="30"/>
    </row>
    <row r="485" spans="22:30" x14ac:dyDescent="0.2">
      <c r="V485" s="30"/>
      <c r="AD485" s="30"/>
    </row>
    <row r="486" spans="22:30" x14ac:dyDescent="0.2">
      <c r="V486" s="30"/>
      <c r="AD486" s="30"/>
    </row>
    <row r="487" spans="22:30" x14ac:dyDescent="0.2">
      <c r="V487" s="30"/>
      <c r="AD487" s="30"/>
    </row>
    <row r="488" spans="22:30" x14ac:dyDescent="0.2">
      <c r="V488" s="30"/>
      <c r="AD488" s="30"/>
    </row>
    <row r="489" spans="22:30" x14ac:dyDescent="0.2">
      <c r="V489" s="30"/>
      <c r="AD489" s="30"/>
    </row>
    <row r="490" spans="22:30" x14ac:dyDescent="0.2">
      <c r="V490" s="30"/>
      <c r="AD490" s="30"/>
    </row>
    <row r="491" spans="22:30" x14ac:dyDescent="0.2">
      <c r="V491" s="30"/>
      <c r="AD491" s="30"/>
    </row>
    <row r="492" spans="22:30" x14ac:dyDescent="0.2">
      <c r="V492" s="30"/>
      <c r="AD492" s="30"/>
    </row>
    <row r="493" spans="22:30" x14ac:dyDescent="0.2">
      <c r="V493" s="30"/>
      <c r="AD493" s="30"/>
    </row>
    <row r="494" spans="22:30" x14ac:dyDescent="0.2">
      <c r="V494" s="30"/>
      <c r="AD494" s="30"/>
    </row>
    <row r="495" spans="22:30" x14ac:dyDescent="0.2">
      <c r="V495" s="30"/>
      <c r="AD495" s="30"/>
    </row>
    <row r="496" spans="22:30" x14ac:dyDescent="0.2">
      <c r="V496" s="30"/>
      <c r="AD496" s="30"/>
    </row>
    <row r="497" spans="22:30" x14ac:dyDescent="0.2">
      <c r="V497" s="30"/>
      <c r="AD497" s="30"/>
    </row>
    <row r="498" spans="22:30" x14ac:dyDescent="0.2">
      <c r="V498" s="30"/>
      <c r="AD498" s="30"/>
    </row>
    <row r="499" spans="22:30" x14ac:dyDescent="0.2">
      <c r="V499" s="30"/>
      <c r="AD499" s="30"/>
    </row>
    <row r="500" spans="22:30" x14ac:dyDescent="0.2">
      <c r="V500" s="30"/>
      <c r="AD500" s="30"/>
    </row>
    <row r="501" spans="22:30" x14ac:dyDescent="0.2">
      <c r="V501" s="30"/>
      <c r="AD501" s="30"/>
    </row>
    <row r="502" spans="22:30" x14ac:dyDescent="0.2">
      <c r="V502" s="30"/>
      <c r="AD502" s="30"/>
    </row>
    <row r="503" spans="22:30" x14ac:dyDescent="0.2">
      <c r="V503" s="30"/>
      <c r="AD503" s="30"/>
    </row>
    <row r="504" spans="22:30" x14ac:dyDescent="0.2">
      <c r="V504" s="30"/>
      <c r="AD504" s="30"/>
    </row>
    <row r="505" spans="22:30" x14ac:dyDescent="0.2">
      <c r="V505" s="30"/>
      <c r="AD505" s="30"/>
    </row>
    <row r="506" spans="22:30" x14ac:dyDescent="0.2">
      <c r="V506" s="30"/>
      <c r="AD506" s="30"/>
    </row>
    <row r="507" spans="22:30" x14ac:dyDescent="0.2">
      <c r="V507" s="30"/>
      <c r="AD507" s="30"/>
    </row>
    <row r="508" spans="22:30" x14ac:dyDescent="0.2">
      <c r="V508" s="30"/>
      <c r="AD508" s="30"/>
    </row>
    <row r="509" spans="22:30" x14ac:dyDescent="0.2">
      <c r="V509" s="30"/>
      <c r="AD509" s="30"/>
    </row>
    <row r="510" spans="22:30" x14ac:dyDescent="0.2">
      <c r="V510" s="30"/>
      <c r="AD510" s="30"/>
    </row>
    <row r="511" spans="22:30" x14ac:dyDescent="0.2">
      <c r="V511" s="30"/>
      <c r="AD511" s="30"/>
    </row>
    <row r="512" spans="22:30" x14ac:dyDescent="0.2">
      <c r="V512" s="30"/>
      <c r="AD512" s="30"/>
    </row>
    <row r="513" spans="22:30" x14ac:dyDescent="0.2">
      <c r="V513" s="30"/>
      <c r="AD513" s="30"/>
    </row>
    <row r="514" spans="22:30" x14ac:dyDescent="0.2">
      <c r="V514" s="30"/>
      <c r="AD514" s="30"/>
    </row>
    <row r="515" spans="22:30" x14ac:dyDescent="0.2">
      <c r="V515" s="30"/>
      <c r="AD515" s="30"/>
    </row>
    <row r="516" spans="22:30" x14ac:dyDescent="0.2">
      <c r="V516" s="30"/>
      <c r="AD516" s="30"/>
    </row>
    <row r="517" spans="22:30" x14ac:dyDescent="0.2">
      <c r="V517" s="30"/>
      <c r="AD517" s="30"/>
    </row>
    <row r="518" spans="22:30" x14ac:dyDescent="0.2">
      <c r="V518" s="30"/>
      <c r="AD518" s="30"/>
    </row>
    <row r="519" spans="22:30" x14ac:dyDescent="0.2">
      <c r="V519" s="30"/>
      <c r="AD519" s="30"/>
    </row>
    <row r="520" spans="22:30" x14ac:dyDescent="0.2">
      <c r="V520" s="30"/>
      <c r="AD520" s="30"/>
    </row>
    <row r="521" spans="22:30" x14ac:dyDescent="0.2">
      <c r="V521" s="30"/>
      <c r="AD521" s="30"/>
    </row>
    <row r="522" spans="22:30" x14ac:dyDescent="0.2">
      <c r="V522" s="30"/>
      <c r="AD522" s="30"/>
    </row>
    <row r="523" spans="22:30" x14ac:dyDescent="0.2">
      <c r="V523" s="30"/>
      <c r="AD523" s="30"/>
    </row>
    <row r="524" spans="22:30" x14ac:dyDescent="0.2">
      <c r="V524" s="30"/>
      <c r="AD524" s="30"/>
    </row>
    <row r="525" spans="22:30" x14ac:dyDescent="0.2">
      <c r="V525" s="30"/>
      <c r="AD525" s="30"/>
    </row>
    <row r="526" spans="22:30" x14ac:dyDescent="0.2">
      <c r="V526" s="30"/>
      <c r="AD526" s="30"/>
    </row>
    <row r="527" spans="22:30" x14ac:dyDescent="0.2">
      <c r="V527" s="30"/>
      <c r="AD527" s="30"/>
    </row>
    <row r="528" spans="22:30" x14ac:dyDescent="0.2">
      <c r="V528" s="30"/>
      <c r="AD528" s="30"/>
    </row>
    <row r="529" spans="22:30" x14ac:dyDescent="0.2">
      <c r="V529" s="30"/>
      <c r="AD529" s="30"/>
    </row>
    <row r="530" spans="22:30" x14ac:dyDescent="0.2">
      <c r="V530" s="30"/>
      <c r="AD530" s="30"/>
    </row>
    <row r="531" spans="22:30" x14ac:dyDescent="0.2">
      <c r="V531" s="30"/>
      <c r="AD531" s="30"/>
    </row>
    <row r="532" spans="22:30" x14ac:dyDescent="0.2">
      <c r="V532" s="30"/>
      <c r="AD532" s="30"/>
    </row>
    <row r="533" spans="22:30" x14ac:dyDescent="0.2">
      <c r="V533" s="30"/>
      <c r="AD533" s="30"/>
    </row>
    <row r="534" spans="22:30" x14ac:dyDescent="0.2">
      <c r="V534" s="30"/>
      <c r="AD534" s="30"/>
    </row>
    <row r="535" spans="22:30" x14ac:dyDescent="0.2">
      <c r="V535" s="30"/>
      <c r="AD535" s="30"/>
    </row>
    <row r="536" spans="22:30" x14ac:dyDescent="0.2">
      <c r="V536" s="30"/>
      <c r="AD536" s="30"/>
    </row>
    <row r="537" spans="22:30" x14ac:dyDescent="0.2">
      <c r="V537" s="30"/>
      <c r="AD537" s="30"/>
    </row>
    <row r="538" spans="22:30" x14ac:dyDescent="0.2">
      <c r="V538" s="30"/>
      <c r="AD538" s="30"/>
    </row>
    <row r="539" spans="22:30" x14ac:dyDescent="0.2">
      <c r="V539" s="30"/>
      <c r="AD539" s="30"/>
    </row>
    <row r="540" spans="22:30" x14ac:dyDescent="0.2">
      <c r="V540" s="30"/>
      <c r="AD540" s="30"/>
    </row>
    <row r="541" spans="22:30" x14ac:dyDescent="0.2">
      <c r="V541" s="30"/>
      <c r="AD541" s="30"/>
    </row>
    <row r="542" spans="22:30" x14ac:dyDescent="0.2">
      <c r="V542" s="30"/>
      <c r="AD542" s="30"/>
    </row>
    <row r="543" spans="22:30" x14ac:dyDescent="0.2">
      <c r="V543" s="30"/>
      <c r="AD543" s="30"/>
    </row>
    <row r="544" spans="22:30" x14ac:dyDescent="0.2">
      <c r="V544" s="30"/>
      <c r="AD544" s="30"/>
    </row>
    <row r="545" spans="22:30" x14ac:dyDescent="0.2">
      <c r="V545" s="30"/>
      <c r="AD545" s="30"/>
    </row>
    <row r="546" spans="22:30" x14ac:dyDescent="0.2">
      <c r="V546" s="30"/>
      <c r="AD546" s="30"/>
    </row>
    <row r="547" spans="22:30" x14ac:dyDescent="0.2">
      <c r="V547" s="30"/>
      <c r="AD547" s="30"/>
    </row>
    <row r="548" spans="22:30" x14ac:dyDescent="0.2">
      <c r="V548" s="30"/>
      <c r="AD548" s="30"/>
    </row>
    <row r="549" spans="22:30" x14ac:dyDescent="0.2">
      <c r="V549" s="30"/>
      <c r="AD549" s="30"/>
    </row>
    <row r="550" spans="22:30" x14ac:dyDescent="0.2">
      <c r="V550" s="30"/>
      <c r="AD550" s="30"/>
    </row>
    <row r="551" spans="22:30" x14ac:dyDescent="0.2">
      <c r="V551" s="30"/>
      <c r="AD551" s="30"/>
    </row>
    <row r="552" spans="22:30" x14ac:dyDescent="0.2">
      <c r="V552" s="30"/>
      <c r="AD552" s="30"/>
    </row>
    <row r="553" spans="22:30" x14ac:dyDescent="0.2">
      <c r="V553" s="30"/>
      <c r="AD553" s="30"/>
    </row>
    <row r="554" spans="22:30" x14ac:dyDescent="0.2">
      <c r="V554" s="30"/>
      <c r="AD554" s="30"/>
    </row>
    <row r="555" spans="22:30" x14ac:dyDescent="0.2">
      <c r="V555" s="30"/>
      <c r="AD555" s="30"/>
    </row>
    <row r="556" spans="22:30" x14ac:dyDescent="0.2">
      <c r="V556" s="30"/>
      <c r="AD556" s="30"/>
    </row>
    <row r="557" spans="22:30" x14ac:dyDescent="0.2">
      <c r="V557" s="30"/>
      <c r="AD557" s="30"/>
    </row>
    <row r="558" spans="22:30" x14ac:dyDescent="0.2">
      <c r="V558" s="30"/>
      <c r="AD558" s="30"/>
    </row>
    <row r="559" spans="22:30" x14ac:dyDescent="0.2">
      <c r="V559" s="30"/>
      <c r="AD559" s="30"/>
    </row>
    <row r="560" spans="22:30" x14ac:dyDescent="0.2">
      <c r="V560" s="30"/>
      <c r="AD560" s="30"/>
    </row>
    <row r="561" spans="22:30" x14ac:dyDescent="0.2">
      <c r="V561" s="30"/>
      <c r="AD561" s="30"/>
    </row>
    <row r="562" spans="22:30" x14ac:dyDescent="0.2">
      <c r="V562" s="30"/>
      <c r="AD562" s="30"/>
    </row>
    <row r="563" spans="22:30" x14ac:dyDescent="0.2">
      <c r="V563" s="30"/>
      <c r="AD563" s="30"/>
    </row>
    <row r="564" spans="22:30" x14ac:dyDescent="0.2">
      <c r="V564" s="30"/>
      <c r="AD564" s="30"/>
    </row>
    <row r="565" spans="22:30" x14ac:dyDescent="0.2">
      <c r="V565" s="30"/>
      <c r="AD565" s="30"/>
    </row>
    <row r="566" spans="22:30" x14ac:dyDescent="0.2">
      <c r="V566" s="30"/>
      <c r="AD566" s="30"/>
    </row>
    <row r="567" spans="22:30" x14ac:dyDescent="0.2">
      <c r="V567" s="30"/>
      <c r="AD567" s="30"/>
    </row>
    <row r="568" spans="22:30" x14ac:dyDescent="0.2">
      <c r="V568" s="30"/>
      <c r="AD568" s="30"/>
    </row>
    <row r="569" spans="22:30" x14ac:dyDescent="0.2">
      <c r="V569" s="30"/>
      <c r="AD569" s="30"/>
    </row>
    <row r="570" spans="22:30" x14ac:dyDescent="0.2">
      <c r="V570" s="30"/>
      <c r="AD570" s="30"/>
    </row>
    <row r="571" spans="22:30" x14ac:dyDescent="0.2">
      <c r="V571" s="30"/>
      <c r="AD571" s="30"/>
    </row>
    <row r="572" spans="22:30" x14ac:dyDescent="0.2">
      <c r="V572" s="30"/>
      <c r="AD572" s="30"/>
    </row>
    <row r="573" spans="22:30" x14ac:dyDescent="0.2">
      <c r="V573" s="30"/>
      <c r="AD573" s="30"/>
    </row>
    <row r="574" spans="22:30" x14ac:dyDescent="0.2">
      <c r="V574" s="30"/>
      <c r="AD574" s="30"/>
    </row>
    <row r="575" spans="22:30" x14ac:dyDescent="0.2">
      <c r="V575" s="30"/>
      <c r="AD575" s="30"/>
    </row>
    <row r="576" spans="22:30" x14ac:dyDescent="0.2">
      <c r="V576" s="30"/>
      <c r="AD576" s="30"/>
    </row>
    <row r="577" spans="22:30" x14ac:dyDescent="0.2">
      <c r="V577" s="30"/>
      <c r="AD577" s="30"/>
    </row>
    <row r="578" spans="22:30" x14ac:dyDescent="0.2">
      <c r="V578" s="30"/>
      <c r="AD578" s="30"/>
    </row>
    <row r="579" spans="22:30" x14ac:dyDescent="0.2">
      <c r="V579" s="30"/>
      <c r="AD579" s="30"/>
    </row>
    <row r="580" spans="22:30" x14ac:dyDescent="0.2">
      <c r="V580" s="30"/>
      <c r="AD580" s="30"/>
    </row>
    <row r="581" spans="22:30" x14ac:dyDescent="0.2">
      <c r="V581" s="30"/>
      <c r="AD581" s="30"/>
    </row>
    <row r="582" spans="22:30" x14ac:dyDescent="0.2">
      <c r="V582" s="30"/>
      <c r="AD582" s="30"/>
    </row>
    <row r="583" spans="22:30" x14ac:dyDescent="0.2">
      <c r="V583" s="30"/>
      <c r="AD583" s="30"/>
    </row>
    <row r="584" spans="22:30" x14ac:dyDescent="0.2">
      <c r="V584" s="30"/>
      <c r="AD584" s="30"/>
    </row>
    <row r="585" spans="22:30" x14ac:dyDescent="0.2">
      <c r="V585" s="30"/>
      <c r="AD585" s="30"/>
    </row>
    <row r="586" spans="22:30" x14ac:dyDescent="0.2">
      <c r="V586" s="30"/>
      <c r="AD586" s="30"/>
    </row>
    <row r="587" spans="22:30" x14ac:dyDescent="0.2">
      <c r="V587" s="30"/>
      <c r="AD587" s="30"/>
    </row>
    <row r="588" spans="22:30" x14ac:dyDescent="0.2">
      <c r="V588" s="30"/>
      <c r="AD588" s="30"/>
    </row>
    <row r="589" spans="22:30" x14ac:dyDescent="0.2">
      <c r="V589" s="30"/>
      <c r="AD589" s="30"/>
    </row>
    <row r="590" spans="22:30" x14ac:dyDescent="0.2">
      <c r="V590" s="30"/>
      <c r="AD590" s="30"/>
    </row>
    <row r="591" spans="22:30" x14ac:dyDescent="0.2">
      <c r="V591" s="30"/>
      <c r="AD591" s="30"/>
    </row>
    <row r="592" spans="22:30" x14ac:dyDescent="0.2">
      <c r="V592" s="30"/>
      <c r="AD592" s="30"/>
    </row>
    <row r="593" spans="22:30" x14ac:dyDescent="0.2">
      <c r="V593" s="30"/>
      <c r="AD593" s="30"/>
    </row>
    <row r="594" spans="22:30" x14ac:dyDescent="0.2">
      <c r="V594" s="30"/>
      <c r="AD594" s="30"/>
    </row>
    <row r="595" spans="22:30" x14ac:dyDescent="0.2">
      <c r="V595" s="30"/>
      <c r="AD595" s="30"/>
    </row>
    <row r="596" spans="22:30" x14ac:dyDescent="0.2">
      <c r="V596" s="30"/>
      <c r="AD596" s="30"/>
    </row>
    <row r="597" spans="22:30" x14ac:dyDescent="0.2">
      <c r="V597" s="30"/>
      <c r="AD597" s="30"/>
    </row>
    <row r="598" spans="22:30" x14ac:dyDescent="0.2">
      <c r="V598" s="30"/>
      <c r="AD598" s="30"/>
    </row>
    <row r="599" spans="22:30" x14ac:dyDescent="0.2">
      <c r="V599" s="30"/>
      <c r="AD599" s="30"/>
    </row>
    <row r="600" spans="22:30" x14ac:dyDescent="0.2">
      <c r="V600" s="30"/>
      <c r="AD600" s="30"/>
    </row>
    <row r="601" spans="22:30" x14ac:dyDescent="0.2">
      <c r="V601" s="30"/>
      <c r="AD601" s="30"/>
    </row>
    <row r="602" spans="22:30" x14ac:dyDescent="0.2">
      <c r="V602" s="30"/>
      <c r="AD602" s="30"/>
    </row>
    <row r="603" spans="22:30" x14ac:dyDescent="0.2">
      <c r="V603" s="30"/>
      <c r="AD603" s="30"/>
    </row>
    <row r="604" spans="22:30" x14ac:dyDescent="0.2">
      <c r="V604" s="30"/>
      <c r="AD604" s="30"/>
    </row>
    <row r="605" spans="22:30" x14ac:dyDescent="0.2">
      <c r="V605" s="30"/>
      <c r="AD605" s="30"/>
    </row>
    <row r="606" spans="22:30" x14ac:dyDescent="0.2">
      <c r="V606" s="30"/>
      <c r="AD606" s="30"/>
    </row>
    <row r="607" spans="22:30" x14ac:dyDescent="0.2">
      <c r="V607" s="30"/>
      <c r="AD607" s="30"/>
    </row>
    <row r="608" spans="22:30" x14ac:dyDescent="0.2">
      <c r="V608" s="30"/>
      <c r="AD608" s="30"/>
    </row>
    <row r="609" spans="22:30" x14ac:dyDescent="0.2">
      <c r="V609" s="30"/>
      <c r="AD609" s="30"/>
    </row>
    <row r="610" spans="22:30" x14ac:dyDescent="0.2">
      <c r="V610" s="30"/>
      <c r="AD610" s="30"/>
    </row>
    <row r="611" spans="22:30" x14ac:dyDescent="0.2">
      <c r="V611" s="30"/>
      <c r="AD611" s="30"/>
    </row>
    <row r="612" spans="22:30" x14ac:dyDescent="0.2">
      <c r="V612" s="30"/>
      <c r="AD612" s="30"/>
    </row>
    <row r="613" spans="22:30" x14ac:dyDescent="0.2">
      <c r="V613" s="30"/>
      <c r="AD613" s="30"/>
    </row>
    <row r="614" spans="22:30" x14ac:dyDescent="0.2">
      <c r="V614" s="30"/>
      <c r="AD614" s="30"/>
    </row>
    <row r="615" spans="22:30" x14ac:dyDescent="0.2">
      <c r="V615" s="30"/>
      <c r="AD615" s="30"/>
    </row>
    <row r="616" spans="22:30" x14ac:dyDescent="0.2">
      <c r="V616" s="30"/>
      <c r="AD616" s="30"/>
    </row>
    <row r="617" spans="22:30" x14ac:dyDescent="0.2">
      <c r="V617" s="30"/>
      <c r="AD617" s="30"/>
    </row>
    <row r="618" spans="22:30" x14ac:dyDescent="0.2">
      <c r="V618" s="30"/>
      <c r="AD618" s="30"/>
    </row>
    <row r="619" spans="22:30" x14ac:dyDescent="0.2">
      <c r="V619" s="30"/>
      <c r="AD619" s="30"/>
    </row>
    <row r="620" spans="22:30" x14ac:dyDescent="0.2">
      <c r="V620" s="30"/>
      <c r="AD620" s="30"/>
    </row>
    <row r="621" spans="22:30" x14ac:dyDescent="0.2">
      <c r="V621" s="30"/>
      <c r="AD621" s="30"/>
    </row>
    <row r="622" spans="22:30" x14ac:dyDescent="0.2">
      <c r="V622" s="30"/>
      <c r="AD622" s="30"/>
    </row>
    <row r="623" spans="22:30" x14ac:dyDescent="0.2">
      <c r="V623" s="30"/>
      <c r="AD623" s="30"/>
    </row>
    <row r="624" spans="22:30" x14ac:dyDescent="0.2">
      <c r="V624" s="30"/>
      <c r="AD624" s="30"/>
    </row>
    <row r="625" spans="22:30" x14ac:dyDescent="0.2">
      <c r="V625" s="30"/>
      <c r="AD625" s="30"/>
    </row>
    <row r="626" spans="22:30" x14ac:dyDescent="0.2">
      <c r="V626" s="30"/>
      <c r="AD626" s="30"/>
    </row>
    <row r="627" spans="22:30" x14ac:dyDescent="0.2">
      <c r="V627" s="30"/>
      <c r="AD627" s="30"/>
    </row>
    <row r="628" spans="22:30" x14ac:dyDescent="0.2">
      <c r="V628" s="30"/>
      <c r="AD628" s="30"/>
    </row>
    <row r="629" spans="22:30" x14ac:dyDescent="0.2">
      <c r="V629" s="30"/>
      <c r="AD629" s="30"/>
    </row>
    <row r="630" spans="22:30" x14ac:dyDescent="0.2">
      <c r="V630" s="30"/>
      <c r="AD630" s="30"/>
    </row>
    <row r="631" spans="22:30" x14ac:dyDescent="0.2">
      <c r="V631" s="30"/>
      <c r="AD631" s="30"/>
    </row>
    <row r="632" spans="22:30" x14ac:dyDescent="0.2">
      <c r="V632" s="30"/>
      <c r="AD632" s="30"/>
    </row>
    <row r="633" spans="22:30" x14ac:dyDescent="0.2">
      <c r="V633" s="30"/>
      <c r="AD633" s="30"/>
    </row>
    <row r="634" spans="22:30" x14ac:dyDescent="0.2">
      <c r="V634" s="30"/>
      <c r="AD634" s="30"/>
    </row>
    <row r="635" spans="22:30" x14ac:dyDescent="0.2">
      <c r="V635" s="30"/>
      <c r="AD635" s="30"/>
    </row>
    <row r="636" spans="22:30" x14ac:dyDescent="0.2">
      <c r="V636" s="30"/>
      <c r="AD636" s="30"/>
    </row>
    <row r="637" spans="22:30" x14ac:dyDescent="0.2">
      <c r="V637" s="30"/>
      <c r="AD637" s="30"/>
    </row>
    <row r="638" spans="22:30" x14ac:dyDescent="0.2">
      <c r="V638" s="30"/>
      <c r="AD638" s="30"/>
    </row>
    <row r="639" spans="22:30" x14ac:dyDescent="0.2">
      <c r="V639" s="30"/>
      <c r="AD639" s="30"/>
    </row>
    <row r="640" spans="22:30" x14ac:dyDescent="0.2">
      <c r="V640" s="30"/>
      <c r="AD640" s="30"/>
    </row>
    <row r="641" spans="22:30" x14ac:dyDescent="0.2">
      <c r="V641" s="30"/>
      <c r="AD641" s="30"/>
    </row>
    <row r="642" spans="22:30" x14ac:dyDescent="0.2">
      <c r="V642" s="30"/>
      <c r="AD642" s="30"/>
    </row>
    <row r="643" spans="22:30" x14ac:dyDescent="0.2">
      <c r="V643" s="30"/>
      <c r="AD643" s="30"/>
    </row>
    <row r="644" spans="22:30" x14ac:dyDescent="0.2">
      <c r="V644" s="30"/>
      <c r="AD644" s="30"/>
    </row>
    <row r="645" spans="22:30" x14ac:dyDescent="0.2">
      <c r="V645" s="30"/>
      <c r="AD645" s="30"/>
    </row>
    <row r="646" spans="22:30" x14ac:dyDescent="0.2">
      <c r="V646" s="30"/>
      <c r="AD646" s="30"/>
    </row>
    <row r="647" spans="22:30" x14ac:dyDescent="0.2">
      <c r="V647" s="30"/>
      <c r="AD647" s="30"/>
    </row>
    <row r="648" spans="22:30" x14ac:dyDescent="0.2">
      <c r="V648" s="30"/>
      <c r="AD648" s="30"/>
    </row>
    <row r="649" spans="22:30" x14ac:dyDescent="0.2">
      <c r="V649" s="30"/>
      <c r="AD649" s="30"/>
    </row>
    <row r="650" spans="22:30" x14ac:dyDescent="0.2">
      <c r="V650" s="30"/>
      <c r="AD650" s="30"/>
    </row>
    <row r="651" spans="22:30" x14ac:dyDescent="0.2">
      <c r="V651" s="30"/>
      <c r="AD651" s="30"/>
    </row>
    <row r="652" spans="22:30" x14ac:dyDescent="0.2">
      <c r="V652" s="30"/>
      <c r="AD652" s="30"/>
    </row>
    <row r="653" spans="22:30" x14ac:dyDescent="0.2">
      <c r="V653" s="30"/>
      <c r="AD653" s="30"/>
    </row>
    <row r="654" spans="22:30" x14ac:dyDescent="0.2">
      <c r="V654" s="30"/>
      <c r="AD654" s="30"/>
    </row>
    <row r="655" spans="22:30" x14ac:dyDescent="0.2">
      <c r="V655" s="30"/>
      <c r="AD655" s="30"/>
    </row>
    <row r="656" spans="22:30" x14ac:dyDescent="0.2">
      <c r="V656" s="30"/>
      <c r="AD656" s="30"/>
    </row>
    <row r="657" spans="22:30" x14ac:dyDescent="0.2">
      <c r="V657" s="30"/>
      <c r="AD657" s="30"/>
    </row>
    <row r="658" spans="22:30" x14ac:dyDescent="0.2">
      <c r="V658" s="30"/>
      <c r="AD658" s="30"/>
    </row>
    <row r="659" spans="22:30" x14ac:dyDescent="0.2">
      <c r="V659" s="30"/>
      <c r="AD659" s="30"/>
    </row>
    <row r="660" spans="22:30" x14ac:dyDescent="0.2">
      <c r="V660" s="30"/>
      <c r="AD660" s="30"/>
    </row>
    <row r="661" spans="22:30" x14ac:dyDescent="0.2">
      <c r="V661" s="30"/>
      <c r="AD661" s="30"/>
    </row>
    <row r="662" spans="22:30" x14ac:dyDescent="0.2">
      <c r="V662" s="30"/>
      <c r="AD662" s="30"/>
    </row>
    <row r="663" spans="22:30" x14ac:dyDescent="0.2">
      <c r="V663" s="30"/>
      <c r="AD663" s="30"/>
    </row>
    <row r="664" spans="22:30" x14ac:dyDescent="0.2">
      <c r="V664" s="30"/>
      <c r="AD664" s="30"/>
    </row>
    <row r="665" spans="22:30" x14ac:dyDescent="0.2">
      <c r="V665" s="30"/>
      <c r="AD665" s="30"/>
    </row>
    <row r="666" spans="22:30" x14ac:dyDescent="0.2">
      <c r="V666" s="30"/>
      <c r="AD666" s="30"/>
    </row>
    <row r="667" spans="22:30" x14ac:dyDescent="0.2">
      <c r="V667" s="30"/>
      <c r="AD667" s="30"/>
    </row>
    <row r="668" spans="22:30" x14ac:dyDescent="0.2">
      <c r="V668" s="30"/>
      <c r="AD668" s="30"/>
    </row>
    <row r="669" spans="22:30" x14ac:dyDescent="0.2">
      <c r="V669" s="30"/>
      <c r="AD669" s="30"/>
    </row>
    <row r="670" spans="22:30" x14ac:dyDescent="0.2">
      <c r="V670" s="30"/>
      <c r="AD670" s="30"/>
    </row>
    <row r="671" spans="22:30" x14ac:dyDescent="0.2">
      <c r="V671" s="30"/>
      <c r="AD671" s="30"/>
    </row>
    <row r="672" spans="22:30" x14ac:dyDescent="0.2">
      <c r="V672" s="30"/>
      <c r="AD672" s="30"/>
    </row>
    <row r="673" spans="22:30" x14ac:dyDescent="0.2">
      <c r="V673" s="30"/>
      <c r="AD673" s="30"/>
    </row>
    <row r="674" spans="22:30" x14ac:dyDescent="0.2">
      <c r="V674" s="30"/>
      <c r="AD674" s="30"/>
    </row>
    <row r="675" spans="22:30" x14ac:dyDescent="0.2">
      <c r="V675" s="30"/>
      <c r="AD675" s="30"/>
    </row>
    <row r="676" spans="22:30" x14ac:dyDescent="0.2">
      <c r="V676" s="30"/>
      <c r="AD676" s="30"/>
    </row>
    <row r="677" spans="22:30" x14ac:dyDescent="0.2">
      <c r="V677" s="30"/>
      <c r="AD677" s="30"/>
    </row>
    <row r="678" spans="22:30" x14ac:dyDescent="0.2">
      <c r="V678" s="30"/>
      <c r="AD678" s="30"/>
    </row>
    <row r="679" spans="22:30" x14ac:dyDescent="0.2">
      <c r="V679" s="30"/>
      <c r="AD679" s="30"/>
    </row>
    <row r="680" spans="22:30" x14ac:dyDescent="0.2">
      <c r="V680" s="30"/>
      <c r="AD680" s="30"/>
    </row>
    <row r="681" spans="22:30" x14ac:dyDescent="0.2">
      <c r="V681" s="30"/>
      <c r="AD681" s="30"/>
    </row>
    <row r="682" spans="22:30" x14ac:dyDescent="0.2">
      <c r="V682" s="30"/>
      <c r="AD682" s="30"/>
    </row>
    <row r="683" spans="22:30" x14ac:dyDescent="0.2">
      <c r="V683" s="30"/>
      <c r="AD683" s="30"/>
    </row>
    <row r="684" spans="22:30" x14ac:dyDescent="0.2">
      <c r="V684" s="30"/>
      <c r="AD684" s="30"/>
    </row>
    <row r="685" spans="22:30" x14ac:dyDescent="0.2">
      <c r="V685" s="30"/>
      <c r="AD685" s="30"/>
    </row>
    <row r="686" spans="22:30" x14ac:dyDescent="0.2">
      <c r="V686" s="30"/>
      <c r="AD686" s="30"/>
    </row>
    <row r="687" spans="22:30" x14ac:dyDescent="0.2">
      <c r="V687" s="30"/>
      <c r="AD687" s="30"/>
    </row>
    <row r="688" spans="22:30" x14ac:dyDescent="0.2">
      <c r="V688" s="30"/>
      <c r="AD688" s="30"/>
    </row>
    <row r="689" spans="22:30" x14ac:dyDescent="0.2">
      <c r="V689" s="30"/>
      <c r="AD689" s="30"/>
    </row>
    <row r="690" spans="22:30" x14ac:dyDescent="0.2">
      <c r="V690" s="30"/>
      <c r="AD690" s="30"/>
    </row>
    <row r="691" spans="22:30" x14ac:dyDescent="0.2">
      <c r="V691" s="30"/>
      <c r="AD691" s="30"/>
    </row>
    <row r="692" spans="22:30" x14ac:dyDescent="0.2">
      <c r="V692" s="30"/>
      <c r="AD692" s="30"/>
    </row>
    <row r="693" spans="22:30" x14ac:dyDescent="0.2">
      <c r="V693" s="30"/>
      <c r="AD693" s="30"/>
    </row>
    <row r="694" spans="22:30" x14ac:dyDescent="0.2">
      <c r="V694" s="30"/>
      <c r="AD694" s="30"/>
    </row>
    <row r="695" spans="22:30" x14ac:dyDescent="0.2">
      <c r="V695" s="30"/>
      <c r="AD695" s="30"/>
    </row>
    <row r="696" spans="22:30" x14ac:dyDescent="0.2">
      <c r="V696" s="30"/>
      <c r="AD696" s="30"/>
    </row>
    <row r="697" spans="22:30" x14ac:dyDescent="0.2">
      <c r="V697" s="30"/>
      <c r="AD697" s="30"/>
    </row>
    <row r="698" spans="22:30" x14ac:dyDescent="0.2">
      <c r="V698" s="30"/>
      <c r="AD698" s="30"/>
    </row>
    <row r="699" spans="22:30" x14ac:dyDescent="0.2">
      <c r="V699" s="30"/>
      <c r="AD699" s="30"/>
    </row>
    <row r="700" spans="22:30" x14ac:dyDescent="0.2">
      <c r="V700" s="30"/>
      <c r="AD700" s="30"/>
    </row>
    <row r="701" spans="22:30" x14ac:dyDescent="0.2">
      <c r="V701" s="30"/>
      <c r="AD701" s="30"/>
    </row>
    <row r="702" spans="22:30" x14ac:dyDescent="0.2">
      <c r="V702" s="30"/>
      <c r="AD702" s="30"/>
    </row>
    <row r="703" spans="22:30" x14ac:dyDescent="0.2">
      <c r="V703" s="30"/>
      <c r="AD703" s="30"/>
    </row>
    <row r="704" spans="22:30" x14ac:dyDescent="0.2">
      <c r="V704" s="30"/>
      <c r="AD704" s="30"/>
    </row>
    <row r="705" spans="22:30" x14ac:dyDescent="0.2">
      <c r="V705" s="30"/>
      <c r="AD705" s="30"/>
    </row>
    <row r="706" spans="22:30" x14ac:dyDescent="0.2">
      <c r="V706" s="30"/>
      <c r="AD706" s="30"/>
    </row>
    <row r="707" spans="22:30" x14ac:dyDescent="0.2">
      <c r="V707" s="30"/>
      <c r="AD707" s="30"/>
    </row>
    <row r="708" spans="22:30" x14ac:dyDescent="0.2">
      <c r="V708" s="30"/>
      <c r="AD708" s="30"/>
    </row>
    <row r="709" spans="22:30" x14ac:dyDescent="0.2">
      <c r="V709" s="30"/>
      <c r="AD709" s="30"/>
    </row>
    <row r="710" spans="22:30" x14ac:dyDescent="0.2">
      <c r="V710" s="30"/>
      <c r="AD710" s="30"/>
    </row>
    <row r="711" spans="22:30" x14ac:dyDescent="0.2">
      <c r="V711" s="30"/>
      <c r="AD711" s="30"/>
    </row>
    <row r="712" spans="22:30" x14ac:dyDescent="0.2">
      <c r="V712" s="30"/>
      <c r="AD712" s="30"/>
    </row>
    <row r="713" spans="22:30" x14ac:dyDescent="0.2">
      <c r="V713" s="30"/>
      <c r="AD713" s="30"/>
    </row>
    <row r="714" spans="22:30" x14ac:dyDescent="0.2">
      <c r="V714" s="30"/>
      <c r="AD714" s="30"/>
    </row>
    <row r="715" spans="22:30" x14ac:dyDescent="0.2">
      <c r="V715" s="30"/>
      <c r="AD715" s="30"/>
    </row>
    <row r="716" spans="22:30" x14ac:dyDescent="0.2">
      <c r="V716" s="30"/>
      <c r="AD716" s="30"/>
    </row>
    <row r="717" spans="22:30" x14ac:dyDescent="0.2">
      <c r="V717" s="30"/>
      <c r="AD717" s="30"/>
    </row>
    <row r="718" spans="22:30" x14ac:dyDescent="0.2">
      <c r="V718" s="30"/>
      <c r="AD718" s="30"/>
    </row>
    <row r="719" spans="22:30" x14ac:dyDescent="0.2">
      <c r="V719" s="30"/>
      <c r="AD719" s="30"/>
    </row>
    <row r="720" spans="22:30" x14ac:dyDescent="0.2">
      <c r="V720" s="30"/>
      <c r="AD720" s="30"/>
    </row>
    <row r="721" spans="22:30" x14ac:dyDescent="0.2">
      <c r="V721" s="30"/>
      <c r="AD721" s="30"/>
    </row>
    <row r="722" spans="22:30" x14ac:dyDescent="0.2">
      <c r="V722" s="30"/>
      <c r="AD722" s="30"/>
    </row>
    <row r="723" spans="22:30" x14ac:dyDescent="0.2">
      <c r="V723" s="30"/>
      <c r="AD723" s="30"/>
    </row>
    <row r="724" spans="22:30" x14ac:dyDescent="0.2">
      <c r="V724" s="30"/>
      <c r="AD724" s="30"/>
    </row>
    <row r="725" spans="22:30" x14ac:dyDescent="0.2">
      <c r="V725" s="30"/>
      <c r="AD725" s="30"/>
    </row>
    <row r="726" spans="22:30" x14ac:dyDescent="0.2">
      <c r="V726" s="30"/>
      <c r="AD726" s="30"/>
    </row>
    <row r="727" spans="22:30" x14ac:dyDescent="0.2">
      <c r="V727" s="30"/>
      <c r="AD727" s="30"/>
    </row>
    <row r="728" spans="22:30" x14ac:dyDescent="0.2">
      <c r="V728" s="30"/>
      <c r="AD728" s="30"/>
    </row>
    <row r="729" spans="22:30" x14ac:dyDescent="0.2">
      <c r="V729" s="30"/>
      <c r="AD729" s="30"/>
    </row>
    <row r="730" spans="22:30" x14ac:dyDescent="0.2">
      <c r="V730" s="30"/>
      <c r="AD730" s="30"/>
    </row>
    <row r="731" spans="22:30" x14ac:dyDescent="0.2">
      <c r="V731" s="30"/>
      <c r="AD731" s="30"/>
    </row>
    <row r="732" spans="22:30" x14ac:dyDescent="0.2">
      <c r="V732" s="30"/>
      <c r="AD732" s="30"/>
    </row>
    <row r="733" spans="22:30" x14ac:dyDescent="0.2">
      <c r="V733" s="30"/>
      <c r="AD733" s="30"/>
    </row>
    <row r="734" spans="22:30" x14ac:dyDescent="0.2">
      <c r="V734" s="30"/>
      <c r="AD734" s="30"/>
    </row>
    <row r="735" spans="22:30" x14ac:dyDescent="0.2">
      <c r="V735" s="30"/>
      <c r="AD735" s="30"/>
    </row>
    <row r="736" spans="22:30" x14ac:dyDescent="0.2">
      <c r="V736" s="30"/>
      <c r="AD736" s="30"/>
    </row>
    <row r="737" spans="22:30" x14ac:dyDescent="0.2">
      <c r="V737" s="30"/>
      <c r="AD737" s="30"/>
    </row>
    <row r="738" spans="22:30" x14ac:dyDescent="0.2">
      <c r="V738" s="30"/>
      <c r="AD738" s="30"/>
    </row>
    <row r="739" spans="22:30" x14ac:dyDescent="0.2">
      <c r="V739" s="30"/>
      <c r="AD739" s="30"/>
    </row>
    <row r="740" spans="22:30" x14ac:dyDescent="0.2">
      <c r="V740" s="30"/>
      <c r="AD740" s="30"/>
    </row>
    <row r="741" spans="22:30" x14ac:dyDescent="0.2">
      <c r="V741" s="30"/>
      <c r="AD741" s="30"/>
    </row>
    <row r="742" spans="22:30" x14ac:dyDescent="0.2">
      <c r="V742" s="30"/>
      <c r="AD742" s="30"/>
    </row>
    <row r="743" spans="22:30" x14ac:dyDescent="0.2">
      <c r="V743" s="30"/>
      <c r="AD743" s="30"/>
    </row>
    <row r="744" spans="22:30" x14ac:dyDescent="0.2">
      <c r="V744" s="30"/>
      <c r="AD744" s="30"/>
    </row>
    <row r="745" spans="22:30" x14ac:dyDescent="0.2">
      <c r="V745" s="30"/>
      <c r="AD745" s="30"/>
    </row>
    <row r="746" spans="22:30" x14ac:dyDescent="0.2">
      <c r="V746" s="30"/>
      <c r="AD746" s="30"/>
    </row>
    <row r="747" spans="22:30" x14ac:dyDescent="0.2">
      <c r="V747" s="30"/>
      <c r="AD747" s="30"/>
    </row>
    <row r="748" spans="22:30" x14ac:dyDescent="0.2">
      <c r="V748" s="30"/>
      <c r="AD748" s="30"/>
    </row>
    <row r="749" spans="22:30" x14ac:dyDescent="0.2">
      <c r="V749" s="30"/>
      <c r="AD749" s="30"/>
    </row>
    <row r="750" spans="22:30" x14ac:dyDescent="0.2">
      <c r="V750" s="30"/>
      <c r="AD750" s="30"/>
    </row>
    <row r="751" spans="22:30" x14ac:dyDescent="0.2">
      <c r="V751" s="30"/>
      <c r="AD751" s="30"/>
    </row>
    <row r="752" spans="22:30" x14ac:dyDescent="0.2">
      <c r="V752" s="30"/>
      <c r="AD752" s="30"/>
    </row>
    <row r="753" spans="22:30" x14ac:dyDescent="0.2">
      <c r="V753" s="30"/>
      <c r="AD753" s="30"/>
    </row>
    <row r="754" spans="22:30" x14ac:dyDescent="0.2">
      <c r="V754" s="30"/>
      <c r="AD754" s="30"/>
    </row>
    <row r="755" spans="22:30" x14ac:dyDescent="0.2">
      <c r="V755" s="30"/>
      <c r="AD755" s="30"/>
    </row>
    <row r="756" spans="22:30" x14ac:dyDescent="0.2">
      <c r="V756" s="30"/>
      <c r="AD756" s="30"/>
    </row>
    <row r="757" spans="22:30" x14ac:dyDescent="0.2">
      <c r="V757" s="30"/>
      <c r="AD757" s="30"/>
    </row>
    <row r="758" spans="22:30" x14ac:dyDescent="0.2">
      <c r="V758" s="30"/>
      <c r="AD758" s="30"/>
    </row>
    <row r="759" spans="22:30" x14ac:dyDescent="0.2">
      <c r="V759" s="30"/>
      <c r="AD759" s="30"/>
    </row>
    <row r="760" spans="22:30" x14ac:dyDescent="0.2">
      <c r="V760" s="30"/>
      <c r="AD760" s="30"/>
    </row>
    <row r="761" spans="22:30" x14ac:dyDescent="0.2">
      <c r="V761" s="30"/>
      <c r="AD761" s="30"/>
    </row>
    <row r="762" spans="22:30" x14ac:dyDescent="0.2">
      <c r="V762" s="30"/>
      <c r="AD762" s="30"/>
    </row>
    <row r="763" spans="22:30" x14ac:dyDescent="0.2">
      <c r="V763" s="30"/>
      <c r="AD763" s="30"/>
    </row>
    <row r="764" spans="22:30" x14ac:dyDescent="0.2">
      <c r="V764" s="30"/>
      <c r="AD764" s="30"/>
    </row>
    <row r="765" spans="22:30" x14ac:dyDescent="0.2">
      <c r="V765" s="30"/>
      <c r="AD765" s="30"/>
    </row>
    <row r="766" spans="22:30" x14ac:dyDescent="0.2">
      <c r="V766" s="30"/>
      <c r="AD766" s="30"/>
    </row>
    <row r="767" spans="22:30" x14ac:dyDescent="0.2">
      <c r="V767" s="30"/>
      <c r="AD767" s="30"/>
    </row>
    <row r="768" spans="22:30" x14ac:dyDescent="0.2">
      <c r="V768" s="30"/>
      <c r="AD768" s="30"/>
    </row>
    <row r="769" spans="22:30" x14ac:dyDescent="0.2">
      <c r="V769" s="30"/>
      <c r="AD769" s="30"/>
    </row>
    <row r="770" spans="22:30" x14ac:dyDescent="0.2">
      <c r="V770" s="30"/>
      <c r="AD770" s="30"/>
    </row>
    <row r="771" spans="22:30" x14ac:dyDescent="0.2">
      <c r="V771" s="30"/>
      <c r="AD771" s="30"/>
    </row>
    <row r="772" spans="22:30" x14ac:dyDescent="0.2">
      <c r="V772" s="30"/>
      <c r="AD772" s="30"/>
    </row>
    <row r="773" spans="22:30" x14ac:dyDescent="0.2">
      <c r="V773" s="30"/>
      <c r="AD773" s="30"/>
    </row>
  </sheetData>
  <phoneticPr fontId="0" type="noConversion"/>
  <pageMargins left="0.23622047244094491" right="0.23622047244094491" top="0.74803149606299213" bottom="0.74803149606299213" header="0.31496062992125984" footer="0.31496062992125984"/>
  <pageSetup paperSize="9" scale="47" fitToHeight="2" orientation="landscape" r:id="rId1"/>
  <headerFooter alignWithMargins="0">
    <oddFooter>&amp;L&amp;D   &amp;T&amp;R&amp;F</oddFooter>
  </headerFooter>
  <rowBreaks count="1" manualBreakCount="1">
    <brk id="41" max="29" man="1"/>
  </rowBreaks>
  <colBreaks count="1" manualBreakCount="1">
    <brk id="15" max="241" man="1"/>
  </colBreaks>
  <drawing r:id="rId2"/>
  <extLst>
    <ext xmlns:x14="http://schemas.microsoft.com/office/spreadsheetml/2009/9/main" uri="{05C60535-1F16-4fd2-B633-F4F36F0B64E0}">
      <x14:sparklineGroups xmlns:xm="http://schemas.microsoft.com/office/excel/2006/main">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Jahresübersicht!C196:L196</xm:f>
              <xm:sqref>M196</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Jahresübersicht!C189:L189</xm:f>
              <xm:sqref>M189</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Jahresübersicht!C182:L182</xm:f>
              <xm:sqref>M182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Jahresübersicht!C175:L175</xm:f>
              <xm:sqref>M175</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Jahresübersicht!C168:L168</xm:f>
              <xm:sqref>M168</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Jahresübersicht!C161:L161</xm:f>
              <xm:sqref>M161</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Jahresübersicht!C154:L154</xm:f>
              <xm:sqref>M154</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Jahresübersicht!C142:L142</xm:f>
              <xm:sqref>M142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Jahresübersicht!C135:L135</xm:f>
              <xm:sqref>M135</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Jahresübersicht!C128:L128</xm:f>
              <xm:sqref>M128</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Jahresübersicht!C121:L121</xm:f>
              <xm:sqref>M121</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Jahresübersicht!C114:L114</xm:f>
              <xm:sqref>M114</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Jahresübersicht!C107:L107</xm:f>
              <xm:sqref>M107</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Jahresübersicht!C100:L100</xm:f>
              <xm:sqref>M100</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Jahresübersicht!C92:L92</xm:f>
              <xm:sqref>M92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Jahresübersicht!C87:L87</xm:f>
              <xm:sqref>M87</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Jahresübersicht!C82:L82</xm:f>
              <xm:sqref>M82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Jahresübersicht!C80:L80</xm:f>
              <xm:sqref>M80</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Jahresübersicht!C75:L75</xm:f>
              <xm:sqref>M75</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Jahresübersicht!C73:L73</xm:f>
              <xm:sqref>M73</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Jahresübersicht!C71:L71</xm:f>
              <xm:sqref>M71</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Jahresübersicht!C69:L69</xm:f>
              <xm:sqref>M69</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Jahresübersicht!C54:L54</xm:f>
              <xm:sqref>M54</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Jahresübersicht!C44:L44</xm:f>
              <xm:sqref>M44</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Jahresübersicht!C42:L42</xm:f>
              <xm:sqref>M42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Jahresübersicht!C40:L40</xm:f>
              <xm:sqref>M40</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Jahresübersicht!C24:L24</xm:f>
              <xm:sqref>M24</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Jahresübersicht!C37:L37</xm:f>
              <xm:sqref>M37</xm:sqref>
            </x14:sparkline>
            <x14:sparkline>
              <xm:f>Jahresübersicht!C38:L38</xm:f>
              <xm:sqref>M38</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Jahresübersicht!C22:L22</xm:f>
              <xm:sqref>M22</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Jahresübersicht!C20:L20</xm:f>
              <xm:sqref>M20</xm:sqref>
            </x14:sparkline>
          </x14:sparklines>
        </x14:sparklineGroup>
        <x14:sparklineGroup type="column" displayEmptyCellsAs="gap">
          <x14:colorSeries theme="0" tint="-0.249977111117893"/>
          <x14:colorNegative theme="5"/>
          <x14:colorAxis rgb="FF000000"/>
          <x14:colorMarkers theme="4" tint="-0.499984740745262"/>
          <x14:colorFirst theme="4" tint="0.39997558519241921"/>
          <x14:colorLast theme="4" tint="0.39997558519241921"/>
          <x14:colorHigh theme="4"/>
          <x14:colorLow theme="4"/>
          <x14:sparklines>
            <x14:sparkline>
              <xm:f>Jahresübersicht!C8:L8</xm:f>
              <xm:sqref>M8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workbookViewId="0">
      <selection activeCell="C42" sqref="C42"/>
    </sheetView>
  </sheetViews>
  <sheetFormatPr baseColWidth="10" defaultRowHeight="11.25" x14ac:dyDescent="0.2"/>
  <cols>
    <col min="1" max="1" width="23.140625" style="29" customWidth="1"/>
    <col min="2" max="2" width="23.7109375" style="29" customWidth="1"/>
    <col min="3" max="3" width="10.7109375" style="1" customWidth="1"/>
    <col min="4" max="4" width="5.7109375" style="1" customWidth="1"/>
    <col min="5" max="5" width="10.7109375" style="1" customWidth="1"/>
    <col min="6" max="6" width="5.7109375" style="1" customWidth="1"/>
    <col min="7" max="7" width="10.7109375" style="1" customWidth="1"/>
    <col min="8" max="8" width="5.7109375" style="1" customWidth="1"/>
    <col min="9" max="9" width="10.7109375" style="1" customWidth="1"/>
    <col min="10" max="10" width="5.7109375" style="1" customWidth="1"/>
    <col min="11" max="11" width="10.7109375" style="1" customWidth="1"/>
    <col min="12" max="12" width="5.7109375" style="1" customWidth="1"/>
    <col min="13" max="13" width="10.7109375" style="1" customWidth="1"/>
    <col min="14" max="14" width="5.7109375" style="1" customWidth="1"/>
    <col min="15" max="15" width="10.7109375" style="1" customWidth="1"/>
    <col min="16" max="16" width="5.7109375" style="1" customWidth="1"/>
    <col min="17" max="17" width="10.7109375" style="1" customWidth="1"/>
    <col min="18" max="18" width="5.7109375" style="1" customWidth="1"/>
    <col min="19" max="19" width="10.7109375" style="1" customWidth="1"/>
    <col min="20" max="20" width="5.7109375" style="1" customWidth="1"/>
    <col min="21" max="21" width="11.7109375" style="1" customWidth="1"/>
    <col min="22" max="22" width="5.7109375" style="1" customWidth="1"/>
    <col min="23" max="23" width="11.7109375" style="1" customWidth="1"/>
    <col min="24" max="24" width="5.7109375" style="1" customWidth="1"/>
    <col min="25" max="25" width="11.7109375" style="1" customWidth="1"/>
    <col min="26" max="26" width="5.7109375" style="1" customWidth="1"/>
    <col min="27" max="27" width="11.85546875" style="1" customWidth="1"/>
    <col min="28" max="28" width="5.7109375" style="1" customWidth="1"/>
    <col min="29" max="29" width="7.28515625" style="15" bestFit="1" customWidth="1"/>
    <col min="30" max="33" width="7.28515625" style="3" bestFit="1" customWidth="1"/>
    <col min="34" max="34" width="7.28515625" style="23" bestFit="1" customWidth="1"/>
    <col min="35" max="35" width="2.7109375" style="29" customWidth="1"/>
    <col min="36" max="16384" width="11.42578125" style="29"/>
  </cols>
  <sheetData>
    <row r="1" spans="1:35" ht="18" customHeight="1" x14ac:dyDescent="0.2">
      <c r="A1" s="279" t="s">
        <v>219</v>
      </c>
      <c r="B1" s="279"/>
      <c r="C1" s="282"/>
      <c r="D1" s="282"/>
      <c r="E1" s="282"/>
      <c r="F1" s="282"/>
      <c r="G1" s="282"/>
      <c r="H1" s="282"/>
      <c r="I1" s="282" t="s">
        <v>13</v>
      </c>
      <c r="J1" s="282"/>
      <c r="K1" s="282"/>
      <c r="L1" s="282"/>
      <c r="M1" s="282"/>
      <c r="N1" s="282"/>
      <c r="O1" s="282"/>
      <c r="P1" s="282"/>
      <c r="Q1" s="282"/>
      <c r="R1" s="282"/>
      <c r="S1" s="282"/>
      <c r="T1" s="282"/>
      <c r="U1" s="282"/>
      <c r="V1" s="282"/>
      <c r="W1" s="282"/>
      <c r="X1" s="282"/>
      <c r="Y1" s="282"/>
      <c r="Z1" s="282"/>
      <c r="AA1" s="282"/>
      <c r="AB1" s="282"/>
      <c r="AC1" s="300"/>
      <c r="AD1" s="304"/>
      <c r="AE1" s="304"/>
      <c r="AF1" s="304"/>
      <c r="AG1" s="304"/>
      <c r="AH1" s="305"/>
      <c r="AI1" s="282"/>
    </row>
    <row r="2" spans="1:35" x14ac:dyDescent="0.2">
      <c r="A2" s="279" t="str">
        <f>Jahresübersicht!A2</f>
        <v xml:space="preserve">            Company: Star Ltd.</v>
      </c>
      <c r="B2" s="279"/>
      <c r="C2" s="282"/>
      <c r="D2" s="282"/>
      <c r="E2" s="282"/>
      <c r="F2" s="282"/>
      <c r="G2" s="282"/>
      <c r="H2" s="282"/>
      <c r="I2" s="282" t="str">
        <f ca="1">CELL("Dateiname")</f>
        <v>D:\Daten_SH\DataMACC\Projekte\[EAPV Enterprise Analysis Planning Valuation_Einstein1_V1.xlsx]Jahresübersicht</v>
      </c>
      <c r="J2" s="282"/>
      <c r="K2" s="282"/>
      <c r="L2" s="282"/>
      <c r="M2" s="282"/>
      <c r="N2" s="282"/>
      <c r="O2" s="282"/>
      <c r="P2" s="282"/>
      <c r="Q2" s="282"/>
      <c r="R2" s="282"/>
      <c r="S2" s="282"/>
      <c r="T2" s="282"/>
      <c r="U2" s="282"/>
      <c r="V2" s="282"/>
      <c r="W2" s="282"/>
      <c r="X2" s="282"/>
      <c r="Y2" s="282"/>
      <c r="Z2" s="282"/>
      <c r="AA2" s="282"/>
      <c r="AB2" s="282"/>
      <c r="AC2" s="300"/>
      <c r="AD2" s="304"/>
      <c r="AE2" s="304"/>
      <c r="AF2" s="304"/>
      <c r="AG2" s="304"/>
      <c r="AH2" s="305"/>
      <c r="AI2" s="282"/>
    </row>
    <row r="3" spans="1:35" x14ac:dyDescent="0.2">
      <c r="A3" s="280" t="s">
        <v>70</v>
      </c>
      <c r="B3" s="280"/>
      <c r="C3" s="282"/>
      <c r="D3" s="282"/>
      <c r="E3" s="271" t="s">
        <v>368</v>
      </c>
      <c r="F3" s="282"/>
      <c r="G3" s="282"/>
      <c r="H3" s="282"/>
      <c r="J3" s="282"/>
      <c r="K3" s="282"/>
      <c r="L3" s="282"/>
      <c r="M3" s="282"/>
      <c r="N3" s="282"/>
      <c r="O3" s="282"/>
      <c r="P3" s="282"/>
      <c r="Q3" s="282"/>
      <c r="R3" s="282"/>
      <c r="S3" s="282"/>
      <c r="T3" s="282"/>
      <c r="U3" s="282"/>
      <c r="V3" s="282"/>
      <c r="W3" s="282"/>
      <c r="X3" s="282"/>
      <c r="Y3" s="282"/>
      <c r="Z3" s="282"/>
      <c r="AA3" s="282"/>
      <c r="AB3" s="282"/>
      <c r="AC3" s="300"/>
      <c r="AD3" s="304"/>
      <c r="AE3" s="304"/>
      <c r="AF3" s="304"/>
      <c r="AG3" s="304"/>
      <c r="AH3" s="305"/>
      <c r="AI3" s="282"/>
    </row>
    <row r="4" spans="1:35" ht="12" x14ac:dyDescent="0.2">
      <c r="A4" s="282"/>
      <c r="B4" s="282"/>
      <c r="C4" s="244" t="s">
        <v>57</v>
      </c>
      <c r="D4" s="349">
        <f>Stammdaten!$B$10</f>
        <v>2021</v>
      </c>
      <c r="E4" s="282"/>
      <c r="F4" s="282"/>
      <c r="G4" s="282"/>
      <c r="H4" s="282"/>
      <c r="I4" s="282"/>
      <c r="J4" s="282"/>
      <c r="K4" s="282"/>
      <c r="L4" s="282"/>
      <c r="M4" s="282"/>
      <c r="N4" s="282"/>
      <c r="O4" s="282"/>
      <c r="P4" s="282"/>
      <c r="Q4" s="282"/>
      <c r="R4" s="282"/>
      <c r="S4" s="282"/>
      <c r="T4" s="282"/>
      <c r="U4" s="282"/>
      <c r="V4" s="282"/>
      <c r="W4" s="282"/>
      <c r="X4" s="282"/>
      <c r="Y4" s="282"/>
      <c r="Z4" s="282"/>
      <c r="AA4" s="244" t="s">
        <v>57</v>
      </c>
      <c r="AB4" s="349">
        <f>Stammdaten!$B$10</f>
        <v>2021</v>
      </c>
      <c r="AC4" s="300"/>
      <c r="AD4" s="304"/>
      <c r="AE4" s="304"/>
      <c r="AF4" s="304"/>
      <c r="AG4" s="304"/>
      <c r="AH4" s="305"/>
      <c r="AI4" s="282"/>
    </row>
    <row r="5" spans="1:35" x14ac:dyDescent="0.2">
      <c r="A5" s="329" t="s">
        <v>377</v>
      </c>
      <c r="B5" s="329" t="s">
        <v>376</v>
      </c>
      <c r="C5" s="112" t="s">
        <v>337</v>
      </c>
      <c r="D5" s="245"/>
      <c r="E5" s="112" t="s">
        <v>338</v>
      </c>
      <c r="F5" s="245"/>
      <c r="G5" s="112" t="s">
        <v>339</v>
      </c>
      <c r="H5" s="245"/>
      <c r="I5" s="112" t="s">
        <v>340</v>
      </c>
      <c r="J5" s="245"/>
      <c r="K5" s="112" t="s">
        <v>341</v>
      </c>
      <c r="L5" s="245"/>
      <c r="M5" s="112" t="s">
        <v>342</v>
      </c>
      <c r="N5" s="245"/>
      <c r="O5" s="112" t="s">
        <v>343</v>
      </c>
      <c r="P5" s="245"/>
      <c r="Q5" s="112" t="s">
        <v>344</v>
      </c>
      <c r="R5" s="245"/>
      <c r="S5" s="112" t="s">
        <v>345</v>
      </c>
      <c r="T5" s="245"/>
      <c r="U5" s="112" t="s">
        <v>346</v>
      </c>
      <c r="V5" s="245"/>
      <c r="W5" s="112" t="s">
        <v>347</v>
      </c>
      <c r="X5" s="245"/>
      <c r="Y5" s="112" t="s">
        <v>348</v>
      </c>
      <c r="Z5" s="245"/>
      <c r="AA5" s="246">
        <f>D4</f>
        <v>2021</v>
      </c>
      <c r="AB5" s="245" t="s">
        <v>37</v>
      </c>
      <c r="AC5" s="300"/>
      <c r="AD5" s="304"/>
      <c r="AE5" s="304"/>
      <c r="AF5" s="304"/>
      <c r="AG5" s="304"/>
      <c r="AH5" s="305"/>
      <c r="AI5" s="282"/>
    </row>
    <row r="6" spans="1:35" s="41" customFormat="1" x14ac:dyDescent="0.2">
      <c r="A6" s="116" t="s">
        <v>15</v>
      </c>
      <c r="B6" s="116" t="s">
        <v>295</v>
      </c>
      <c r="C6" s="247" t="s">
        <v>363</v>
      </c>
      <c r="D6" s="248"/>
      <c r="E6" s="247" t="s">
        <v>363</v>
      </c>
      <c r="F6" s="248"/>
      <c r="G6" s="247" t="s">
        <v>363</v>
      </c>
      <c r="H6" s="248"/>
      <c r="I6" s="247" t="s">
        <v>363</v>
      </c>
      <c r="J6" s="248"/>
      <c r="K6" s="247" t="s">
        <v>363</v>
      </c>
      <c r="L6" s="248"/>
      <c r="M6" s="247" t="s">
        <v>363</v>
      </c>
      <c r="N6" s="248"/>
      <c r="O6" s="247" t="s">
        <v>363</v>
      </c>
      <c r="P6" s="248"/>
      <c r="Q6" s="247" t="s">
        <v>363</v>
      </c>
      <c r="R6" s="248"/>
      <c r="S6" s="247" t="s">
        <v>363</v>
      </c>
      <c r="T6" s="248"/>
      <c r="U6" s="247" t="s">
        <v>363</v>
      </c>
      <c r="V6" s="248"/>
      <c r="W6" s="247" t="s">
        <v>363</v>
      </c>
      <c r="X6" s="248"/>
      <c r="Y6" s="247" t="s">
        <v>363</v>
      </c>
      <c r="Z6" s="248"/>
      <c r="AA6" s="247" t="s">
        <v>363</v>
      </c>
      <c r="AB6" s="248"/>
      <c r="AC6" s="5" t="s">
        <v>4</v>
      </c>
      <c r="AD6" s="5" t="s">
        <v>4</v>
      </c>
      <c r="AE6" s="5" t="s">
        <v>4</v>
      </c>
      <c r="AF6" s="5" t="s">
        <v>4</v>
      </c>
      <c r="AG6" s="12" t="s">
        <v>4</v>
      </c>
      <c r="AH6" s="5" t="s">
        <v>4</v>
      </c>
      <c r="AI6" s="289"/>
    </row>
    <row r="7" spans="1:35" s="47" customFormat="1" x14ac:dyDescent="0.2">
      <c r="A7" s="117" t="str">
        <f>Jahresübersicht!$A$7</f>
        <v>T€</v>
      </c>
      <c r="B7" s="140" t="str">
        <f>A7</f>
        <v>T€</v>
      </c>
      <c r="C7" s="43" t="str">
        <f>$A$7</f>
        <v>T€</v>
      </c>
      <c r="D7" s="44" t="s">
        <v>0</v>
      </c>
      <c r="E7" s="45" t="str">
        <f>$A$7</f>
        <v>T€</v>
      </c>
      <c r="F7" s="44" t="s">
        <v>0</v>
      </c>
      <c r="G7" s="43" t="str">
        <f>$A$7</f>
        <v>T€</v>
      </c>
      <c r="H7" s="44" t="s">
        <v>0</v>
      </c>
      <c r="I7" s="43" t="str">
        <f>$A$7</f>
        <v>T€</v>
      </c>
      <c r="J7" s="44" t="s">
        <v>0</v>
      </c>
      <c r="K7" s="43" t="str">
        <f>$A$7</f>
        <v>T€</v>
      </c>
      <c r="L7" s="44" t="s">
        <v>0</v>
      </c>
      <c r="M7" s="43" t="str">
        <f>$A$7</f>
        <v>T€</v>
      </c>
      <c r="N7" s="44" t="s">
        <v>0</v>
      </c>
      <c r="O7" s="43" t="str">
        <f>$A$7</f>
        <v>T€</v>
      </c>
      <c r="P7" s="44" t="s">
        <v>0</v>
      </c>
      <c r="Q7" s="43" t="str">
        <f>$A$7</f>
        <v>T€</v>
      </c>
      <c r="R7" s="44" t="s">
        <v>0</v>
      </c>
      <c r="S7" s="43" t="str">
        <f>$A$7</f>
        <v>T€</v>
      </c>
      <c r="T7" s="44" t="s">
        <v>0</v>
      </c>
      <c r="U7" s="43" t="str">
        <f>$A$7</f>
        <v>T€</v>
      </c>
      <c r="V7" s="44" t="s">
        <v>0</v>
      </c>
      <c r="W7" s="43" t="str">
        <f>$A$7</f>
        <v>T€</v>
      </c>
      <c r="X7" s="44" t="s">
        <v>0</v>
      </c>
      <c r="Y7" s="43" t="str">
        <f>$A$7</f>
        <v>T€</v>
      </c>
      <c r="Z7" s="44" t="s">
        <v>0</v>
      </c>
      <c r="AA7" s="43" t="str">
        <f>$A$7</f>
        <v>T€</v>
      </c>
      <c r="AB7" s="44" t="s">
        <v>0</v>
      </c>
      <c r="AC7" s="249"/>
      <c r="AD7" s="16"/>
      <c r="AE7" s="18"/>
      <c r="AF7" s="19"/>
      <c r="AG7" s="18"/>
      <c r="AH7" s="24"/>
      <c r="AI7" s="290"/>
    </row>
    <row r="8" spans="1:35" s="28" customFormat="1" collapsed="1" x14ac:dyDescent="0.2">
      <c r="A8" s="70" t="s">
        <v>5</v>
      </c>
      <c r="B8" s="70" t="s">
        <v>296</v>
      </c>
      <c r="C8" s="51">
        <f>C9*C10+C11*C12+C13*C14+C15*C16+C17*C18</f>
        <v>0</v>
      </c>
      <c r="D8" s="54">
        <f>IF(AA8=0,0,C8/$AA8*100)</f>
        <v>0</v>
      </c>
      <c r="E8" s="51">
        <f t="shared" ref="E8" si="0">E9*E10+E11*E12+E13*E14+E15*E16+E17*E18</f>
        <v>0</v>
      </c>
      <c r="F8" s="54">
        <f t="shared" ref="F8" si="1">IF(AC8=0,0,E8/$AA8*100)</f>
        <v>0</v>
      </c>
      <c r="G8" s="51">
        <f t="shared" ref="G8" si="2">G9*G10+G11*G12+G13*G14+G15*G16+G17*G18</f>
        <v>0</v>
      </c>
      <c r="H8" s="54">
        <f t="shared" ref="H8" si="3">IF(AE8=0,0,G8/$AA8*100)</f>
        <v>0</v>
      </c>
      <c r="I8" s="51">
        <f t="shared" ref="I8" si="4">I9*I10+I11*I12+I13*I14+I15*I16+I17*I18</f>
        <v>0</v>
      </c>
      <c r="J8" s="54">
        <f t="shared" ref="J8" si="5">IF(AG8=0,0,I8/$AA8*100)</f>
        <v>0</v>
      </c>
      <c r="K8" s="51">
        <f t="shared" ref="K8" si="6">K9*K10+K11*K12+K13*K14+K15*K16+K17*K18</f>
        <v>0</v>
      </c>
      <c r="L8" s="54">
        <f t="shared" ref="L8" si="7">IF(AI8=0,0,K8/$AA8*100)</f>
        <v>0</v>
      </c>
      <c r="M8" s="51">
        <f t="shared" ref="M8" si="8">M9*M10+M11*M12+M13*M14+M15*M16+M17*M18</f>
        <v>0</v>
      </c>
      <c r="N8" s="54">
        <f t="shared" ref="N8" si="9">IF(AK8=0,0,M8/$AA8*100)</f>
        <v>0</v>
      </c>
      <c r="O8" s="51">
        <f t="shared" ref="O8" si="10">O9*O10+O11*O12+O13*O14+O15*O16+O17*O18</f>
        <v>0</v>
      </c>
      <c r="P8" s="54">
        <f t="shared" ref="P8" si="11">IF(AM8=0,0,O8/$AA8*100)</f>
        <v>0</v>
      </c>
      <c r="Q8" s="51">
        <f t="shared" ref="Q8" si="12">Q9*Q10+Q11*Q12+Q13*Q14+Q15*Q16+Q17*Q18</f>
        <v>0</v>
      </c>
      <c r="R8" s="54">
        <f t="shared" ref="R8" si="13">IF(AO8=0,0,Q8/$AA8*100)</f>
        <v>0</v>
      </c>
      <c r="S8" s="51">
        <f t="shared" ref="S8" si="14">S9*S10+S11*S12+S13*S14+S15*S16+S17*S18</f>
        <v>0</v>
      </c>
      <c r="T8" s="54">
        <f t="shared" ref="T8" si="15">IF(AQ8=0,0,S8/$AA8*100)</f>
        <v>0</v>
      </c>
      <c r="U8" s="51">
        <f t="shared" ref="U8" si="16">U9*U10+U11*U12+U13*U14+U15*U16+U17*U18</f>
        <v>0</v>
      </c>
      <c r="V8" s="54">
        <f t="shared" ref="V8" si="17">IF(AS8=0,0,U8/$AA8*100)</f>
        <v>0</v>
      </c>
      <c r="W8" s="51">
        <f t="shared" ref="W8" si="18">W9*W10+W11*W12+W13*W14+W15*W16+W17*W18</f>
        <v>0</v>
      </c>
      <c r="X8" s="54">
        <f t="shared" ref="X8" si="19">IF(AU8=0,0,W8/$AA8*100)</f>
        <v>0</v>
      </c>
      <c r="Y8" s="51">
        <f t="shared" ref="Y8" si="20">Y9*Y10+Y11*Y12+Y13*Y14+Y15*Y16+Y17*Y18</f>
        <v>0</v>
      </c>
      <c r="Z8" s="54">
        <f t="shared" ref="Z8" si="21">IF(AW8=0,0,Y8/$AA8*100)</f>
        <v>0</v>
      </c>
      <c r="AA8" s="51">
        <f>C8+E8+G8+I8+K8+M8+O8+Q8+S8+U8+W8+Y8</f>
        <v>0</v>
      </c>
      <c r="AB8" s="250">
        <f>D8+F8+H8+J8+L8+N8+P8+R8+T8+V8+X8+Z8</f>
        <v>0</v>
      </c>
      <c r="AC8" s="251"/>
      <c r="AD8" s="6"/>
      <c r="AE8" s="14"/>
      <c r="AF8" s="6"/>
      <c r="AG8" s="14"/>
      <c r="AH8" s="22"/>
      <c r="AI8" s="279"/>
    </row>
    <row r="9" spans="1:35" x14ac:dyDescent="0.2">
      <c r="A9" s="128" t="s">
        <v>388</v>
      </c>
      <c r="B9" s="128" t="s">
        <v>378</v>
      </c>
      <c r="C9" s="266"/>
      <c r="D9" s="63"/>
      <c r="E9" s="266"/>
      <c r="F9" s="63"/>
      <c r="G9" s="266"/>
      <c r="H9" s="63"/>
      <c r="I9" s="266"/>
      <c r="J9" s="63"/>
      <c r="K9" s="266"/>
      <c r="L9" s="63"/>
      <c r="M9" s="266"/>
      <c r="N9" s="63"/>
      <c r="O9" s="266"/>
      <c r="P9" s="63"/>
      <c r="Q9" s="266"/>
      <c r="R9" s="63"/>
      <c r="S9" s="266"/>
      <c r="T9" s="63"/>
      <c r="U9" s="266"/>
      <c r="V9" s="63"/>
      <c r="W9" s="266"/>
      <c r="X9" s="63"/>
      <c r="Y9" s="266"/>
      <c r="Z9" s="63"/>
      <c r="AA9" s="60">
        <f>C9+E9+G9+I9+K9+M9+O9+Q9+S9+U9+W9+Y9</f>
        <v>0</v>
      </c>
      <c r="AB9" s="96"/>
      <c r="AC9" s="252"/>
      <c r="AD9" s="8"/>
      <c r="AE9" s="4"/>
      <c r="AF9" s="7"/>
      <c r="AG9" s="4"/>
      <c r="AH9" s="21"/>
      <c r="AI9" s="282"/>
    </row>
    <row r="10" spans="1:35" x14ac:dyDescent="0.2">
      <c r="A10" s="128" t="s">
        <v>389</v>
      </c>
      <c r="B10" s="128" t="s">
        <v>379</v>
      </c>
      <c r="C10" s="266"/>
      <c r="D10" s="63"/>
      <c r="E10" s="266"/>
      <c r="F10" s="63"/>
      <c r="G10" s="266"/>
      <c r="H10" s="63"/>
      <c r="I10" s="266"/>
      <c r="J10" s="63"/>
      <c r="K10" s="266"/>
      <c r="L10" s="63"/>
      <c r="M10" s="266"/>
      <c r="N10" s="63"/>
      <c r="O10" s="266"/>
      <c r="P10" s="63"/>
      <c r="Q10" s="266"/>
      <c r="R10" s="63"/>
      <c r="S10" s="266"/>
      <c r="T10" s="63"/>
      <c r="U10" s="266"/>
      <c r="V10" s="63"/>
      <c r="W10" s="266"/>
      <c r="X10" s="63"/>
      <c r="Y10" s="266"/>
      <c r="Z10" s="63"/>
      <c r="AA10" s="60">
        <f t="shared" ref="AA10:AA14" si="22">C10+E10+G10+I10+K10+M10+O10+Q10+S10+U10+W10+Y10</f>
        <v>0</v>
      </c>
      <c r="AB10" s="96"/>
      <c r="AC10" s="252"/>
      <c r="AD10" s="8"/>
      <c r="AE10" s="4"/>
      <c r="AF10" s="7"/>
      <c r="AG10" s="4"/>
      <c r="AH10" s="22"/>
      <c r="AI10" s="282"/>
    </row>
    <row r="11" spans="1:35" x14ac:dyDescent="0.2">
      <c r="A11" s="128" t="s">
        <v>390</v>
      </c>
      <c r="B11" s="128" t="s">
        <v>380</v>
      </c>
      <c r="C11" s="266"/>
      <c r="D11" s="63"/>
      <c r="E11" s="266"/>
      <c r="F11" s="63"/>
      <c r="G11" s="266"/>
      <c r="H11" s="63"/>
      <c r="I11" s="266"/>
      <c r="J11" s="63"/>
      <c r="K11" s="266"/>
      <c r="L11" s="63"/>
      <c r="M11" s="266"/>
      <c r="N11" s="63"/>
      <c r="O11" s="266"/>
      <c r="P11" s="63"/>
      <c r="Q11" s="266"/>
      <c r="R11" s="63"/>
      <c r="S11" s="266"/>
      <c r="T11" s="63"/>
      <c r="U11" s="266"/>
      <c r="V11" s="63"/>
      <c r="W11" s="266"/>
      <c r="X11" s="63"/>
      <c r="Y11" s="266"/>
      <c r="Z11" s="63"/>
      <c r="AA11" s="60">
        <f t="shared" si="22"/>
        <v>0</v>
      </c>
      <c r="AB11" s="96"/>
      <c r="AC11" s="252"/>
      <c r="AD11" s="8"/>
      <c r="AE11" s="4"/>
      <c r="AF11" s="7"/>
      <c r="AG11" s="4"/>
      <c r="AH11" s="22"/>
      <c r="AI11" s="282"/>
    </row>
    <row r="12" spans="1:35" x14ac:dyDescent="0.2">
      <c r="A12" s="128" t="s">
        <v>391</v>
      </c>
      <c r="B12" s="128" t="s">
        <v>381</v>
      </c>
      <c r="C12" s="266"/>
      <c r="D12" s="63"/>
      <c r="E12" s="266"/>
      <c r="F12" s="63"/>
      <c r="G12" s="266"/>
      <c r="H12" s="63"/>
      <c r="I12" s="266"/>
      <c r="J12" s="63"/>
      <c r="K12" s="266"/>
      <c r="L12" s="63"/>
      <c r="M12" s="266"/>
      <c r="N12" s="63"/>
      <c r="O12" s="266"/>
      <c r="P12" s="63"/>
      <c r="Q12" s="266"/>
      <c r="R12" s="63"/>
      <c r="S12" s="266"/>
      <c r="T12" s="63"/>
      <c r="U12" s="266"/>
      <c r="V12" s="63"/>
      <c r="W12" s="266"/>
      <c r="X12" s="63"/>
      <c r="Y12" s="266"/>
      <c r="Z12" s="63"/>
      <c r="AA12" s="60">
        <f t="shared" si="22"/>
        <v>0</v>
      </c>
      <c r="AB12" s="96"/>
      <c r="AC12" s="252"/>
      <c r="AD12" s="8"/>
      <c r="AE12" s="4"/>
      <c r="AF12" s="7"/>
      <c r="AG12" s="4"/>
      <c r="AH12" s="22"/>
      <c r="AI12" s="282"/>
    </row>
    <row r="13" spans="1:35" x14ac:dyDescent="0.2">
      <c r="A13" s="128" t="s">
        <v>392</v>
      </c>
      <c r="B13" s="128" t="s">
        <v>382</v>
      </c>
      <c r="C13" s="266"/>
      <c r="D13" s="63"/>
      <c r="E13" s="266"/>
      <c r="F13" s="63"/>
      <c r="G13" s="266"/>
      <c r="H13" s="63"/>
      <c r="I13" s="266"/>
      <c r="J13" s="63"/>
      <c r="K13" s="266"/>
      <c r="L13" s="63"/>
      <c r="M13" s="266"/>
      <c r="N13" s="63"/>
      <c r="O13" s="266"/>
      <c r="P13" s="63"/>
      <c r="Q13" s="266"/>
      <c r="R13" s="63"/>
      <c r="S13" s="266"/>
      <c r="T13" s="63"/>
      <c r="U13" s="266"/>
      <c r="V13" s="63"/>
      <c r="W13" s="266"/>
      <c r="X13" s="63"/>
      <c r="Y13" s="266"/>
      <c r="Z13" s="63"/>
      <c r="AA13" s="60">
        <f t="shared" si="22"/>
        <v>0</v>
      </c>
      <c r="AB13" s="96"/>
      <c r="AC13" s="252"/>
      <c r="AD13" s="8"/>
      <c r="AE13" s="4"/>
      <c r="AF13" s="7"/>
      <c r="AG13" s="4"/>
      <c r="AH13" s="22"/>
      <c r="AI13" s="282"/>
    </row>
    <row r="14" spans="1:35" x14ac:dyDescent="0.2">
      <c r="A14" s="128" t="s">
        <v>393</v>
      </c>
      <c r="B14" s="128" t="s">
        <v>383</v>
      </c>
      <c r="C14" s="266"/>
      <c r="D14" s="63"/>
      <c r="E14" s="266"/>
      <c r="F14" s="63"/>
      <c r="G14" s="266"/>
      <c r="H14" s="63"/>
      <c r="I14" s="266"/>
      <c r="J14" s="63"/>
      <c r="K14" s="266"/>
      <c r="L14" s="63"/>
      <c r="M14" s="266"/>
      <c r="N14" s="63"/>
      <c r="O14" s="266"/>
      <c r="P14" s="63"/>
      <c r="Q14" s="266"/>
      <c r="R14" s="63"/>
      <c r="S14" s="266"/>
      <c r="T14" s="63"/>
      <c r="U14" s="266"/>
      <c r="V14" s="63"/>
      <c r="W14" s="266"/>
      <c r="X14" s="63"/>
      <c r="Y14" s="266"/>
      <c r="Z14" s="63"/>
      <c r="AA14" s="60">
        <f t="shared" si="22"/>
        <v>0</v>
      </c>
      <c r="AB14" s="96"/>
      <c r="AC14" s="252"/>
      <c r="AD14" s="8"/>
      <c r="AE14" s="4"/>
      <c r="AF14" s="7"/>
      <c r="AG14" s="4"/>
      <c r="AH14" s="22"/>
      <c r="AI14" s="282"/>
    </row>
    <row r="15" spans="1:35" x14ac:dyDescent="0.2">
      <c r="A15" s="128" t="s">
        <v>394</v>
      </c>
      <c r="B15" s="128" t="s">
        <v>384</v>
      </c>
      <c r="C15" s="266"/>
      <c r="D15" s="63"/>
      <c r="E15" s="266"/>
      <c r="F15" s="63"/>
      <c r="G15" s="266"/>
      <c r="H15" s="63"/>
      <c r="I15" s="266"/>
      <c r="J15" s="63"/>
      <c r="K15" s="266"/>
      <c r="L15" s="63"/>
      <c r="M15" s="266"/>
      <c r="N15" s="63"/>
      <c r="O15" s="266"/>
      <c r="P15" s="63"/>
      <c r="Q15" s="266"/>
      <c r="R15" s="63"/>
      <c r="S15" s="266"/>
      <c r="T15" s="63"/>
      <c r="U15" s="266"/>
      <c r="V15" s="63"/>
      <c r="W15" s="266"/>
      <c r="X15" s="63"/>
      <c r="Y15" s="266"/>
      <c r="Z15" s="63"/>
      <c r="AA15" s="60">
        <f>C15+E15+G15+I15+K15+M15+O15+Q15+S15+U15+W15+Y15</f>
        <v>0</v>
      </c>
      <c r="AB15" s="96"/>
      <c r="AC15" s="252"/>
      <c r="AD15" s="8"/>
      <c r="AE15" s="22"/>
      <c r="AF15" s="7"/>
      <c r="AG15" s="4"/>
      <c r="AH15" s="22"/>
      <c r="AI15" s="282"/>
    </row>
    <row r="16" spans="1:35" x14ac:dyDescent="0.2">
      <c r="A16" s="128" t="s">
        <v>395</v>
      </c>
      <c r="B16" s="128" t="s">
        <v>385</v>
      </c>
      <c r="C16" s="266"/>
      <c r="D16" s="63"/>
      <c r="E16" s="266"/>
      <c r="F16" s="63"/>
      <c r="G16" s="266"/>
      <c r="H16" s="63"/>
      <c r="I16" s="266"/>
      <c r="J16" s="63"/>
      <c r="K16" s="266"/>
      <c r="L16" s="63"/>
      <c r="M16" s="266"/>
      <c r="N16" s="63"/>
      <c r="O16" s="266"/>
      <c r="P16" s="63"/>
      <c r="Q16" s="266"/>
      <c r="R16" s="63"/>
      <c r="S16" s="266"/>
      <c r="T16" s="63"/>
      <c r="U16" s="266"/>
      <c r="V16" s="63"/>
      <c r="W16" s="266"/>
      <c r="X16" s="63"/>
      <c r="Y16" s="266"/>
      <c r="Z16" s="63"/>
      <c r="AA16" s="60">
        <f>C16+E16+G16+I16+K16+M16+O16+Q16+S16+U16+W16+Y16</f>
        <v>0</v>
      </c>
      <c r="AB16" s="96"/>
      <c r="AC16" s="252"/>
      <c r="AD16" s="8"/>
      <c r="AE16" s="22"/>
      <c r="AF16" s="7"/>
      <c r="AG16" s="4"/>
      <c r="AH16" s="22"/>
      <c r="AI16" s="282"/>
    </row>
    <row r="17" spans="1:35" x14ac:dyDescent="0.2">
      <c r="A17" s="128" t="s">
        <v>396</v>
      </c>
      <c r="B17" s="128" t="s">
        <v>386</v>
      </c>
      <c r="C17" s="266"/>
      <c r="D17" s="63"/>
      <c r="E17" s="266"/>
      <c r="F17" s="63"/>
      <c r="G17" s="266"/>
      <c r="H17" s="63"/>
      <c r="I17" s="266"/>
      <c r="J17" s="63"/>
      <c r="K17" s="266"/>
      <c r="L17" s="63"/>
      <c r="M17" s="266"/>
      <c r="N17" s="63"/>
      <c r="O17" s="266"/>
      <c r="P17" s="63"/>
      <c r="Q17" s="266"/>
      <c r="R17" s="63"/>
      <c r="S17" s="266"/>
      <c r="T17" s="63"/>
      <c r="U17" s="266"/>
      <c r="V17" s="63"/>
      <c r="W17" s="266"/>
      <c r="X17" s="63"/>
      <c r="Y17" s="266"/>
      <c r="Z17" s="63"/>
      <c r="AA17" s="60">
        <f t="shared" ref="AA17:AA18" si="23">C17+E17+G17+I17+K17+M17+O17+Q17+S17+U17+W17+Y17</f>
        <v>0</v>
      </c>
      <c r="AB17" s="96"/>
      <c r="AC17" s="252"/>
      <c r="AD17" s="8"/>
      <c r="AE17" s="22"/>
      <c r="AF17" s="7"/>
      <c r="AG17" s="4"/>
      <c r="AH17" s="22"/>
      <c r="AI17" s="282"/>
    </row>
    <row r="18" spans="1:35" x14ac:dyDescent="0.2">
      <c r="A18" s="257" t="s">
        <v>397</v>
      </c>
      <c r="B18" s="257" t="s">
        <v>387</v>
      </c>
      <c r="C18" s="389"/>
      <c r="D18" s="258"/>
      <c r="E18" s="389"/>
      <c r="F18" s="258"/>
      <c r="G18" s="389"/>
      <c r="H18" s="258"/>
      <c r="I18" s="389"/>
      <c r="J18" s="258"/>
      <c r="K18" s="389"/>
      <c r="L18" s="258"/>
      <c r="M18" s="389"/>
      <c r="N18" s="258"/>
      <c r="O18" s="389"/>
      <c r="P18" s="258"/>
      <c r="Q18" s="389"/>
      <c r="R18" s="258"/>
      <c r="S18" s="389"/>
      <c r="T18" s="258"/>
      <c r="U18" s="389"/>
      <c r="V18" s="258"/>
      <c r="W18" s="389"/>
      <c r="X18" s="258"/>
      <c r="Y18" s="389"/>
      <c r="Z18" s="258"/>
      <c r="AA18" s="126">
        <f t="shared" si="23"/>
        <v>0</v>
      </c>
      <c r="AB18" s="119"/>
      <c r="AC18" s="361"/>
      <c r="AD18" s="362"/>
      <c r="AE18" s="307"/>
      <c r="AF18" s="363"/>
      <c r="AG18" s="364"/>
      <c r="AH18" s="307"/>
    </row>
    <row r="19" spans="1:35" ht="4.5" customHeight="1" x14ac:dyDescent="0.2">
      <c r="A19" s="48"/>
      <c r="B19" s="48"/>
      <c r="C19" s="60"/>
      <c r="D19" s="63"/>
      <c r="E19" s="85"/>
      <c r="F19" s="63"/>
      <c r="G19" s="85"/>
      <c r="H19" s="63"/>
      <c r="I19" s="85"/>
      <c r="J19" s="63"/>
      <c r="K19" s="85"/>
      <c r="L19" s="63"/>
      <c r="M19" s="85"/>
      <c r="N19" s="63"/>
      <c r="O19" s="85"/>
      <c r="P19" s="63"/>
      <c r="Q19" s="85"/>
      <c r="R19" s="63"/>
      <c r="S19" s="85"/>
      <c r="T19" s="63"/>
      <c r="U19" s="85"/>
      <c r="V19" s="63"/>
      <c r="W19" s="85"/>
      <c r="X19" s="63"/>
      <c r="Y19" s="85"/>
      <c r="Z19" s="63"/>
      <c r="AA19" s="60"/>
      <c r="AB19" s="63"/>
      <c r="AC19" s="300"/>
      <c r="AD19" s="304"/>
      <c r="AE19" s="304"/>
      <c r="AF19" s="304"/>
      <c r="AG19" s="304"/>
      <c r="AH19" s="305"/>
      <c r="AI19" s="282"/>
    </row>
    <row r="20" spans="1:35" x14ac:dyDescent="0.2">
      <c r="A20" s="329" t="s">
        <v>431</v>
      </c>
      <c r="B20" s="329" t="s">
        <v>432</v>
      </c>
      <c r="C20" s="112" t="s">
        <v>337</v>
      </c>
      <c r="D20" s="245"/>
      <c r="E20" s="112" t="s">
        <v>338</v>
      </c>
      <c r="F20" s="245"/>
      <c r="G20" s="112" t="s">
        <v>339</v>
      </c>
      <c r="H20" s="245"/>
      <c r="I20" s="112" t="s">
        <v>340</v>
      </c>
      <c r="J20" s="245"/>
      <c r="K20" s="112" t="s">
        <v>341</v>
      </c>
      <c r="L20" s="245"/>
      <c r="M20" s="112" t="s">
        <v>342</v>
      </c>
      <c r="N20" s="245"/>
      <c r="O20" s="112" t="s">
        <v>343</v>
      </c>
      <c r="P20" s="245"/>
      <c r="Q20" s="112" t="s">
        <v>344</v>
      </c>
      <c r="R20" s="245"/>
      <c r="S20" s="112" t="s">
        <v>345</v>
      </c>
      <c r="T20" s="245"/>
      <c r="U20" s="112" t="s">
        <v>346</v>
      </c>
      <c r="V20" s="245"/>
      <c r="W20" s="112" t="s">
        <v>347</v>
      </c>
      <c r="X20" s="245"/>
      <c r="Y20" s="112" t="s">
        <v>348</v>
      </c>
      <c r="Z20" s="245"/>
      <c r="AA20" s="246">
        <f>AA5</f>
        <v>2021</v>
      </c>
      <c r="AB20" s="245" t="s">
        <v>37</v>
      </c>
      <c r="AC20" s="300"/>
      <c r="AD20" s="304"/>
      <c r="AE20" s="304"/>
      <c r="AF20" s="304"/>
      <c r="AG20" s="304"/>
      <c r="AH20" s="305"/>
    </row>
    <row r="21" spans="1:35" x14ac:dyDescent="0.2">
      <c r="A21" s="116" t="s">
        <v>15</v>
      </c>
      <c r="B21" s="116" t="s">
        <v>295</v>
      </c>
      <c r="C21" s="247" t="s">
        <v>363</v>
      </c>
      <c r="D21" s="248"/>
      <c r="E21" s="247" t="s">
        <v>363</v>
      </c>
      <c r="F21" s="248"/>
      <c r="G21" s="247" t="s">
        <v>363</v>
      </c>
      <c r="H21" s="248"/>
      <c r="I21" s="247" t="s">
        <v>363</v>
      </c>
      <c r="J21" s="248"/>
      <c r="K21" s="247" t="s">
        <v>363</v>
      </c>
      <c r="L21" s="248"/>
      <c r="M21" s="247" t="s">
        <v>363</v>
      </c>
      <c r="N21" s="248"/>
      <c r="O21" s="247" t="s">
        <v>363</v>
      </c>
      <c r="P21" s="248"/>
      <c r="Q21" s="247" t="s">
        <v>363</v>
      </c>
      <c r="R21" s="248"/>
      <c r="S21" s="247" t="s">
        <v>363</v>
      </c>
      <c r="T21" s="248"/>
      <c r="U21" s="247" t="s">
        <v>363</v>
      </c>
      <c r="V21" s="248"/>
      <c r="W21" s="247" t="s">
        <v>363</v>
      </c>
      <c r="X21" s="248"/>
      <c r="Y21" s="247" t="s">
        <v>363</v>
      </c>
      <c r="Z21" s="248"/>
      <c r="AA21" s="247" t="s">
        <v>363</v>
      </c>
      <c r="AB21" s="248"/>
      <c r="AC21" s="5" t="s">
        <v>4</v>
      </c>
      <c r="AD21" s="5" t="s">
        <v>4</v>
      </c>
      <c r="AE21" s="5" t="s">
        <v>4</v>
      </c>
      <c r="AF21" s="5" t="s">
        <v>4</v>
      </c>
      <c r="AG21" s="12" t="s">
        <v>4</v>
      </c>
      <c r="AH21" s="5" t="s">
        <v>4</v>
      </c>
    </row>
    <row r="22" spans="1:35" x14ac:dyDescent="0.2">
      <c r="A22" s="117" t="str">
        <f>Jahresübersicht!$A$7</f>
        <v>T€</v>
      </c>
      <c r="B22" s="140" t="str">
        <f>A22</f>
        <v>T€</v>
      </c>
      <c r="C22" s="43" t="str">
        <f>$A$7</f>
        <v>T€</v>
      </c>
      <c r="D22" s="44" t="s">
        <v>0</v>
      </c>
      <c r="E22" s="45" t="str">
        <f>$A$7</f>
        <v>T€</v>
      </c>
      <c r="F22" s="44" t="s">
        <v>0</v>
      </c>
      <c r="G22" s="43" t="str">
        <f>$A$7</f>
        <v>T€</v>
      </c>
      <c r="H22" s="44" t="s">
        <v>0</v>
      </c>
      <c r="I22" s="43" t="str">
        <f>$A$7</f>
        <v>T€</v>
      </c>
      <c r="J22" s="44" t="s">
        <v>0</v>
      </c>
      <c r="K22" s="43" t="str">
        <f>$A$7</f>
        <v>T€</v>
      </c>
      <c r="L22" s="44" t="s">
        <v>0</v>
      </c>
      <c r="M22" s="43" t="str">
        <f>$A$7</f>
        <v>T€</v>
      </c>
      <c r="N22" s="44" t="s">
        <v>0</v>
      </c>
      <c r="O22" s="43" t="str">
        <f>$A$7</f>
        <v>T€</v>
      </c>
      <c r="P22" s="44" t="s">
        <v>0</v>
      </c>
      <c r="Q22" s="43" t="str">
        <f>$A$7</f>
        <v>T€</v>
      </c>
      <c r="R22" s="44" t="s">
        <v>0</v>
      </c>
      <c r="S22" s="43" t="str">
        <f>$A$7</f>
        <v>T€</v>
      </c>
      <c r="T22" s="44" t="s">
        <v>0</v>
      </c>
      <c r="U22" s="43" t="str">
        <f>$A$7</f>
        <v>T€</v>
      </c>
      <c r="V22" s="44" t="s">
        <v>0</v>
      </c>
      <c r="W22" s="43" t="str">
        <f>$A$7</f>
        <v>T€</v>
      </c>
      <c r="X22" s="44" t="s">
        <v>0</v>
      </c>
      <c r="Y22" s="43" t="str">
        <f>$A$7</f>
        <v>T€</v>
      </c>
      <c r="Z22" s="44" t="s">
        <v>0</v>
      </c>
      <c r="AA22" s="43" t="str">
        <f>$A$7</f>
        <v>T€</v>
      </c>
      <c r="AB22" s="44" t="s">
        <v>0</v>
      </c>
      <c r="AC22" s="249"/>
      <c r="AD22" s="16"/>
      <c r="AE22" s="18"/>
      <c r="AF22" s="19"/>
      <c r="AG22" s="18"/>
      <c r="AH22" s="24"/>
    </row>
    <row r="23" spans="1:35" x14ac:dyDescent="0.2">
      <c r="A23" s="70" t="s">
        <v>5</v>
      </c>
      <c r="B23" s="70" t="s">
        <v>296</v>
      </c>
      <c r="C23" s="51">
        <f>C24*C25+C26*C27+C28*C29+C30*C31+C32*C33</f>
        <v>0</v>
      </c>
      <c r="D23" s="54">
        <f>IF(AA23=0,0,C23/$AA23*100)</f>
        <v>0</v>
      </c>
      <c r="E23" s="51">
        <f t="shared" ref="E23" si="24">E24*E25+E26*E27+E28*E29+E30*E31+E32*E33</f>
        <v>0</v>
      </c>
      <c r="F23" s="54">
        <f t="shared" ref="F23" si="25">IF(AC23=0,0,E23/$AA23*100)</f>
        <v>0</v>
      </c>
      <c r="G23" s="51">
        <f t="shared" ref="G23" si="26">G24*G25+G26*G27+G28*G29+G30*G31+G32*G33</f>
        <v>0</v>
      </c>
      <c r="H23" s="54">
        <f t="shared" ref="H23" si="27">IF(AE23=0,0,G23/$AA23*100)</f>
        <v>0</v>
      </c>
      <c r="I23" s="51">
        <f t="shared" ref="I23" si="28">I24*I25+I26*I27+I28*I29+I30*I31+I32*I33</f>
        <v>0</v>
      </c>
      <c r="J23" s="54">
        <f t="shared" ref="J23" si="29">IF(AG23=0,0,I23/$AA23*100)</f>
        <v>0</v>
      </c>
      <c r="K23" s="51">
        <f t="shared" ref="K23" si="30">K24*K25+K26*K27+K28*K29+K30*K31+K32*K33</f>
        <v>0</v>
      </c>
      <c r="L23" s="54">
        <f t="shared" ref="L23" si="31">IF(AI23=0,0,K23/$AA23*100)</f>
        <v>0</v>
      </c>
      <c r="M23" s="51">
        <f t="shared" ref="M23" si="32">M24*M25+M26*M27+M28*M29+M30*M31+M32*M33</f>
        <v>0</v>
      </c>
      <c r="N23" s="54">
        <f t="shared" ref="N23" si="33">IF(AK23=0,0,M23/$AA23*100)</f>
        <v>0</v>
      </c>
      <c r="O23" s="51">
        <f t="shared" ref="O23" si="34">O24*O25+O26*O27+O28*O29+O30*O31+O32*O33</f>
        <v>0</v>
      </c>
      <c r="P23" s="54">
        <f t="shared" ref="P23" si="35">IF(AM23=0,0,O23/$AA23*100)</f>
        <v>0</v>
      </c>
      <c r="Q23" s="51">
        <f t="shared" ref="Q23" si="36">Q24*Q25+Q26*Q27+Q28*Q29+Q30*Q31+Q32*Q33</f>
        <v>0</v>
      </c>
      <c r="R23" s="54">
        <f t="shared" ref="R23" si="37">IF(AO23=0,0,Q23/$AA23*100)</f>
        <v>0</v>
      </c>
      <c r="S23" s="51">
        <f t="shared" ref="S23" si="38">S24*S25+S26*S27+S28*S29+S30*S31+S32*S33</f>
        <v>0</v>
      </c>
      <c r="T23" s="54">
        <f t="shared" ref="T23" si="39">IF(AQ23=0,0,S23/$AA23*100)</f>
        <v>0</v>
      </c>
      <c r="U23" s="51">
        <f t="shared" ref="U23" si="40">U24*U25+U26*U27+U28*U29+U30*U31+U32*U33</f>
        <v>0</v>
      </c>
      <c r="V23" s="54">
        <f t="shared" ref="V23" si="41">IF(AS23=0,0,U23/$AA23*100)</f>
        <v>0</v>
      </c>
      <c r="W23" s="51">
        <f t="shared" ref="W23" si="42">W24*W25+W26*W27+W28*W29+W30*W31+W32*W33</f>
        <v>0</v>
      </c>
      <c r="X23" s="54">
        <f t="shared" ref="X23" si="43">IF(AU23=0,0,W23/$AA23*100)</f>
        <v>0</v>
      </c>
      <c r="Y23" s="51">
        <f t="shared" ref="Y23" si="44">Y24*Y25+Y26*Y27+Y28*Y29+Y30*Y31+Y32*Y33</f>
        <v>0</v>
      </c>
      <c r="Z23" s="54">
        <f t="shared" ref="Z23" si="45">IF(AW23=0,0,Y23/$AA23*100)</f>
        <v>0</v>
      </c>
      <c r="AA23" s="51">
        <f>C23+E23+G23+I23+K23+M23+O23+Q23+S23+U23+W23+Y23</f>
        <v>0</v>
      </c>
      <c r="AB23" s="250">
        <f>D23+F23+H23+J23+L23+N23+P23+R23+T23+V23+X23+Z23</f>
        <v>0</v>
      </c>
      <c r="AC23" s="251"/>
      <c r="AD23" s="6"/>
      <c r="AE23" s="14"/>
      <c r="AF23" s="6"/>
      <c r="AG23" s="14"/>
      <c r="AH23" s="22"/>
    </row>
    <row r="24" spans="1:35" x14ac:dyDescent="0.2">
      <c r="A24" s="128" t="s">
        <v>435</v>
      </c>
      <c r="B24" s="128" t="s">
        <v>433</v>
      </c>
      <c r="C24" s="266"/>
      <c r="D24" s="63"/>
      <c r="E24" s="266"/>
      <c r="F24" s="63"/>
      <c r="G24" s="266"/>
      <c r="H24" s="63"/>
      <c r="I24" s="266"/>
      <c r="J24" s="63"/>
      <c r="K24" s="266"/>
      <c r="L24" s="63"/>
      <c r="M24" s="266"/>
      <c r="N24" s="63"/>
      <c r="O24" s="266"/>
      <c r="P24" s="63"/>
      <c r="Q24" s="266"/>
      <c r="R24" s="63"/>
      <c r="S24" s="266"/>
      <c r="T24" s="63"/>
      <c r="U24" s="266"/>
      <c r="V24" s="63"/>
      <c r="W24" s="266"/>
      <c r="X24" s="63"/>
      <c r="Y24" s="266"/>
      <c r="Z24" s="63"/>
      <c r="AA24" s="60">
        <f t="shared" ref="AA24:AA29" si="46">C24+E24+G24+I24+K24+M24+O24+Q24+S24+U24+W24+Y24</f>
        <v>0</v>
      </c>
      <c r="AB24" s="96"/>
      <c r="AC24" s="252"/>
      <c r="AD24" s="8"/>
      <c r="AE24" s="4"/>
      <c r="AF24" s="7"/>
      <c r="AG24" s="4"/>
      <c r="AH24" s="21"/>
    </row>
    <row r="25" spans="1:35" x14ac:dyDescent="0.2">
      <c r="A25" s="128" t="s">
        <v>436</v>
      </c>
      <c r="B25" s="128" t="s">
        <v>434</v>
      </c>
      <c r="C25" s="266"/>
      <c r="D25" s="63"/>
      <c r="E25" s="266"/>
      <c r="F25" s="63"/>
      <c r="G25" s="266"/>
      <c r="H25" s="63"/>
      <c r="I25" s="266"/>
      <c r="J25" s="63"/>
      <c r="K25" s="266"/>
      <c r="L25" s="63"/>
      <c r="M25" s="266"/>
      <c r="N25" s="63"/>
      <c r="O25" s="266"/>
      <c r="P25" s="63"/>
      <c r="Q25" s="266"/>
      <c r="R25" s="63"/>
      <c r="S25" s="266"/>
      <c r="T25" s="63"/>
      <c r="U25" s="266"/>
      <c r="V25" s="63"/>
      <c r="W25" s="266"/>
      <c r="X25" s="63"/>
      <c r="Y25" s="266"/>
      <c r="Z25" s="63"/>
      <c r="AA25" s="60">
        <f t="shared" si="46"/>
        <v>0</v>
      </c>
      <c r="AB25" s="96"/>
      <c r="AC25" s="252"/>
      <c r="AD25" s="8"/>
      <c r="AE25" s="4"/>
      <c r="AF25" s="7"/>
      <c r="AG25" s="4"/>
      <c r="AH25" s="22"/>
    </row>
    <row r="26" spans="1:35" x14ac:dyDescent="0.2">
      <c r="A26" s="128"/>
      <c r="B26" s="128"/>
      <c r="C26" s="266"/>
      <c r="D26" s="63"/>
      <c r="E26" s="266"/>
      <c r="F26" s="63"/>
      <c r="G26" s="266"/>
      <c r="H26" s="63"/>
      <c r="I26" s="266"/>
      <c r="J26" s="63"/>
      <c r="K26" s="266"/>
      <c r="L26" s="63"/>
      <c r="M26" s="266"/>
      <c r="N26" s="63"/>
      <c r="O26" s="266"/>
      <c r="P26" s="63"/>
      <c r="Q26" s="266"/>
      <c r="R26" s="63"/>
      <c r="S26" s="266"/>
      <c r="T26" s="63"/>
      <c r="U26" s="266"/>
      <c r="V26" s="63"/>
      <c r="W26" s="266"/>
      <c r="X26" s="63"/>
      <c r="Y26" s="266"/>
      <c r="Z26" s="63"/>
      <c r="AA26" s="60">
        <f t="shared" si="46"/>
        <v>0</v>
      </c>
      <c r="AB26" s="96"/>
      <c r="AC26" s="252"/>
      <c r="AD26" s="8"/>
      <c r="AE26" s="4"/>
      <c r="AF26" s="7"/>
      <c r="AG26" s="4"/>
      <c r="AH26" s="22"/>
    </row>
    <row r="27" spans="1:35" x14ac:dyDescent="0.2">
      <c r="A27" s="128"/>
      <c r="B27" s="128"/>
      <c r="C27" s="266"/>
      <c r="D27" s="63"/>
      <c r="E27" s="266"/>
      <c r="F27" s="63"/>
      <c r="G27" s="266"/>
      <c r="H27" s="63"/>
      <c r="I27" s="266"/>
      <c r="J27" s="63"/>
      <c r="K27" s="266"/>
      <c r="L27" s="63"/>
      <c r="M27" s="266"/>
      <c r="N27" s="63"/>
      <c r="O27" s="266"/>
      <c r="P27" s="63"/>
      <c r="Q27" s="266"/>
      <c r="R27" s="63"/>
      <c r="S27" s="266"/>
      <c r="T27" s="63"/>
      <c r="U27" s="266"/>
      <c r="V27" s="63"/>
      <c r="W27" s="266"/>
      <c r="X27" s="63"/>
      <c r="Y27" s="266"/>
      <c r="Z27" s="63"/>
      <c r="AA27" s="60">
        <f t="shared" si="46"/>
        <v>0</v>
      </c>
      <c r="AB27" s="96"/>
      <c r="AC27" s="252"/>
      <c r="AD27" s="8"/>
      <c r="AE27" s="4"/>
      <c r="AF27" s="7"/>
      <c r="AG27" s="4"/>
      <c r="AH27" s="22"/>
    </row>
    <row r="28" spans="1:35" x14ac:dyDescent="0.2">
      <c r="A28" s="128"/>
      <c r="B28" s="128"/>
      <c r="C28" s="266"/>
      <c r="D28" s="63"/>
      <c r="E28" s="266"/>
      <c r="F28" s="63"/>
      <c r="G28" s="266"/>
      <c r="H28" s="63"/>
      <c r="I28" s="266"/>
      <c r="J28" s="63"/>
      <c r="K28" s="266"/>
      <c r="L28" s="63"/>
      <c r="M28" s="266"/>
      <c r="N28" s="63"/>
      <c r="O28" s="266"/>
      <c r="P28" s="63"/>
      <c r="Q28" s="266"/>
      <c r="R28" s="63"/>
      <c r="S28" s="266"/>
      <c r="T28" s="63"/>
      <c r="U28" s="266"/>
      <c r="V28" s="63"/>
      <c r="W28" s="266"/>
      <c r="X28" s="63"/>
      <c r="Y28" s="266"/>
      <c r="Z28" s="63"/>
      <c r="AA28" s="60">
        <f t="shared" si="46"/>
        <v>0</v>
      </c>
      <c r="AB28" s="96"/>
      <c r="AC28" s="252"/>
      <c r="AD28" s="8"/>
      <c r="AE28" s="4"/>
      <c r="AF28" s="7"/>
      <c r="AG28" s="4"/>
      <c r="AH28" s="22"/>
    </row>
    <row r="29" spans="1:35" x14ac:dyDescent="0.2">
      <c r="A29" s="128"/>
      <c r="B29" s="128"/>
      <c r="C29" s="266"/>
      <c r="D29" s="63"/>
      <c r="E29" s="266"/>
      <c r="F29" s="63"/>
      <c r="G29" s="266"/>
      <c r="H29" s="63"/>
      <c r="I29" s="266"/>
      <c r="J29" s="63"/>
      <c r="K29" s="266"/>
      <c r="L29" s="63"/>
      <c r="M29" s="266"/>
      <c r="N29" s="63"/>
      <c r="O29" s="266"/>
      <c r="P29" s="63"/>
      <c r="Q29" s="266"/>
      <c r="R29" s="63"/>
      <c r="S29" s="266"/>
      <c r="T29" s="63"/>
      <c r="U29" s="266"/>
      <c r="V29" s="63"/>
      <c r="W29" s="266"/>
      <c r="X29" s="63"/>
      <c r="Y29" s="266"/>
      <c r="Z29" s="63"/>
      <c r="AA29" s="60">
        <f t="shared" si="46"/>
        <v>0</v>
      </c>
      <c r="AB29" s="96"/>
      <c r="AC29" s="252"/>
      <c r="AD29" s="8"/>
      <c r="AE29" s="4"/>
      <c r="AF29" s="7"/>
      <c r="AG29" s="4"/>
      <c r="AH29" s="22"/>
    </row>
    <row r="30" spans="1:35" x14ac:dyDescent="0.2">
      <c r="A30" s="128"/>
      <c r="B30" s="128"/>
      <c r="C30" s="266"/>
      <c r="D30" s="63"/>
      <c r="E30" s="266"/>
      <c r="F30" s="63"/>
      <c r="G30" s="266"/>
      <c r="H30" s="63"/>
      <c r="I30" s="266"/>
      <c r="J30" s="63"/>
      <c r="K30" s="266"/>
      <c r="L30" s="63"/>
      <c r="M30" s="266"/>
      <c r="N30" s="63"/>
      <c r="O30" s="266"/>
      <c r="P30" s="63"/>
      <c r="Q30" s="266"/>
      <c r="R30" s="63"/>
      <c r="S30" s="266"/>
      <c r="T30" s="63"/>
      <c r="U30" s="266"/>
      <c r="V30" s="63"/>
      <c r="W30" s="266"/>
      <c r="X30" s="63"/>
      <c r="Y30" s="266"/>
      <c r="Z30" s="63"/>
      <c r="AA30" s="60">
        <f>C30+E30+G30+I30+K30+M30+O30+Q30+S30+U30+W30+Y30</f>
        <v>0</v>
      </c>
      <c r="AB30" s="96"/>
      <c r="AC30" s="252"/>
      <c r="AD30" s="8"/>
      <c r="AE30" s="22"/>
      <c r="AF30" s="7"/>
      <c r="AG30" s="4"/>
      <c r="AH30" s="22"/>
    </row>
    <row r="31" spans="1:35" x14ac:dyDescent="0.2">
      <c r="A31" s="128"/>
      <c r="B31" s="128"/>
      <c r="C31" s="266"/>
      <c r="D31" s="63"/>
      <c r="E31" s="266"/>
      <c r="F31" s="63"/>
      <c r="G31" s="266"/>
      <c r="H31" s="63"/>
      <c r="I31" s="266"/>
      <c r="J31" s="63"/>
      <c r="K31" s="266"/>
      <c r="L31" s="63"/>
      <c r="M31" s="266"/>
      <c r="N31" s="63"/>
      <c r="O31" s="266"/>
      <c r="P31" s="63"/>
      <c r="Q31" s="266"/>
      <c r="R31" s="63"/>
      <c r="S31" s="266"/>
      <c r="T31" s="63"/>
      <c r="U31" s="266"/>
      <c r="V31" s="63"/>
      <c r="W31" s="266"/>
      <c r="X31" s="63"/>
      <c r="Y31" s="266"/>
      <c r="Z31" s="63"/>
      <c r="AA31" s="60">
        <f>C31+E31+G31+I31+K31+M31+O31+Q31+S31+U31+W31+Y31</f>
        <v>0</v>
      </c>
      <c r="AB31" s="96"/>
      <c r="AC31" s="252"/>
      <c r="AD31" s="8"/>
      <c r="AE31" s="22"/>
      <c r="AF31" s="7"/>
      <c r="AG31" s="4"/>
      <c r="AH31" s="22"/>
    </row>
    <row r="32" spans="1:35" x14ac:dyDescent="0.2">
      <c r="A32" s="128"/>
      <c r="B32" s="128"/>
      <c r="C32" s="266"/>
      <c r="D32" s="63"/>
      <c r="E32" s="266"/>
      <c r="F32" s="63"/>
      <c r="G32" s="266"/>
      <c r="H32" s="63"/>
      <c r="I32" s="266"/>
      <c r="J32" s="63"/>
      <c r="K32" s="266"/>
      <c r="L32" s="63"/>
      <c r="M32" s="266"/>
      <c r="N32" s="63"/>
      <c r="O32" s="266"/>
      <c r="P32" s="63"/>
      <c r="Q32" s="266"/>
      <c r="R32" s="63"/>
      <c r="S32" s="266"/>
      <c r="T32" s="63"/>
      <c r="U32" s="266"/>
      <c r="V32" s="63"/>
      <c r="W32" s="266"/>
      <c r="X32" s="63"/>
      <c r="Y32" s="266"/>
      <c r="Z32" s="63"/>
      <c r="AA32" s="60">
        <f t="shared" ref="AA32:AA33" si="47">C32+E32+G32+I32+K32+M32+O32+Q32+S32+U32+W32+Y32</f>
        <v>0</v>
      </c>
      <c r="AB32" s="96"/>
      <c r="AC32" s="252"/>
      <c r="AD32" s="8"/>
      <c r="AE32" s="22"/>
      <c r="AF32" s="7"/>
      <c r="AG32" s="4"/>
      <c r="AH32" s="22"/>
    </row>
    <row r="33" spans="1:35" x14ac:dyDescent="0.2">
      <c r="A33" s="257"/>
      <c r="B33" s="257"/>
      <c r="C33" s="389"/>
      <c r="D33" s="258"/>
      <c r="E33" s="389"/>
      <c r="F33" s="258"/>
      <c r="G33" s="389"/>
      <c r="H33" s="258"/>
      <c r="I33" s="389"/>
      <c r="J33" s="258"/>
      <c r="K33" s="389"/>
      <c r="L33" s="258"/>
      <c r="M33" s="389"/>
      <c r="N33" s="258"/>
      <c r="O33" s="389"/>
      <c r="P33" s="258"/>
      <c r="Q33" s="389"/>
      <c r="R33" s="258"/>
      <c r="S33" s="389"/>
      <c r="T33" s="258"/>
      <c r="U33" s="389"/>
      <c r="V33" s="258"/>
      <c r="W33" s="389"/>
      <c r="X33" s="258"/>
      <c r="Y33" s="389"/>
      <c r="Z33" s="258"/>
      <c r="AA33" s="126">
        <f t="shared" si="47"/>
        <v>0</v>
      </c>
      <c r="AB33" s="119"/>
      <c r="AC33" s="361"/>
      <c r="AD33" s="362"/>
      <c r="AE33" s="307"/>
      <c r="AF33" s="363"/>
      <c r="AG33" s="364"/>
      <c r="AH33" s="307"/>
    </row>
    <row r="34" spans="1:35" ht="4.5" customHeight="1" x14ac:dyDescent="0.2">
      <c r="A34" s="48"/>
      <c r="B34" s="48"/>
      <c r="C34" s="60"/>
      <c r="D34" s="63"/>
      <c r="E34" s="85"/>
      <c r="F34" s="63"/>
      <c r="G34" s="85"/>
      <c r="H34" s="63"/>
      <c r="I34" s="85"/>
      <c r="J34" s="63"/>
      <c r="K34" s="85"/>
      <c r="L34" s="63"/>
      <c r="M34" s="85"/>
      <c r="N34" s="63"/>
      <c r="O34" s="85"/>
      <c r="P34" s="63"/>
      <c r="Q34" s="85"/>
      <c r="R34" s="63"/>
      <c r="S34" s="85"/>
      <c r="T34" s="63"/>
      <c r="U34" s="85"/>
      <c r="V34" s="63"/>
      <c r="W34" s="85"/>
      <c r="X34" s="63"/>
      <c r="Y34" s="85"/>
      <c r="Z34" s="63"/>
      <c r="AA34" s="60"/>
      <c r="AB34" s="63"/>
      <c r="AC34" s="300"/>
      <c r="AD34" s="304"/>
      <c r="AE34" s="304"/>
      <c r="AF34" s="304"/>
      <c r="AG34" s="304"/>
      <c r="AH34" s="305"/>
      <c r="AI34" s="282"/>
    </row>
    <row r="35" spans="1:35" x14ac:dyDescent="0.2">
      <c r="A35" s="329" t="s">
        <v>437</v>
      </c>
      <c r="B35" s="329" t="s">
        <v>438</v>
      </c>
      <c r="C35" s="112" t="s">
        <v>337</v>
      </c>
      <c r="D35" s="245"/>
      <c r="E35" s="112" t="s">
        <v>338</v>
      </c>
      <c r="F35" s="245"/>
      <c r="G35" s="112" t="s">
        <v>339</v>
      </c>
      <c r="H35" s="245"/>
      <c r="I35" s="112" t="s">
        <v>340</v>
      </c>
      <c r="J35" s="245"/>
      <c r="K35" s="112" t="s">
        <v>341</v>
      </c>
      <c r="L35" s="245"/>
      <c r="M35" s="112" t="s">
        <v>342</v>
      </c>
      <c r="N35" s="245"/>
      <c r="O35" s="112" t="s">
        <v>343</v>
      </c>
      <c r="P35" s="245"/>
      <c r="Q35" s="112" t="s">
        <v>344</v>
      </c>
      <c r="R35" s="245"/>
      <c r="S35" s="112" t="s">
        <v>345</v>
      </c>
      <c r="T35" s="245"/>
      <c r="U35" s="112" t="s">
        <v>346</v>
      </c>
      <c r="V35" s="245"/>
      <c r="W35" s="112" t="s">
        <v>347</v>
      </c>
      <c r="X35" s="245"/>
      <c r="Y35" s="112" t="s">
        <v>348</v>
      </c>
      <c r="Z35" s="245"/>
      <c r="AA35" s="246">
        <f>AA5</f>
        <v>2021</v>
      </c>
      <c r="AB35" s="245" t="s">
        <v>37</v>
      </c>
      <c r="AC35" s="300"/>
      <c r="AD35" s="304"/>
      <c r="AE35" s="304"/>
      <c r="AF35" s="304"/>
      <c r="AG35" s="304"/>
      <c r="AH35" s="305"/>
    </row>
    <row r="36" spans="1:35" x14ac:dyDescent="0.2">
      <c r="A36" s="116" t="s">
        <v>15</v>
      </c>
      <c r="B36" s="116" t="s">
        <v>295</v>
      </c>
      <c r="C36" s="247" t="s">
        <v>363</v>
      </c>
      <c r="D36" s="248"/>
      <c r="E36" s="247" t="s">
        <v>363</v>
      </c>
      <c r="F36" s="248"/>
      <c r="G36" s="247" t="s">
        <v>363</v>
      </c>
      <c r="H36" s="248"/>
      <c r="I36" s="247" t="s">
        <v>363</v>
      </c>
      <c r="J36" s="248"/>
      <c r="K36" s="247" t="s">
        <v>363</v>
      </c>
      <c r="L36" s="248"/>
      <c r="M36" s="247" t="s">
        <v>363</v>
      </c>
      <c r="N36" s="248"/>
      <c r="O36" s="247" t="s">
        <v>363</v>
      </c>
      <c r="P36" s="248"/>
      <c r="Q36" s="247" t="s">
        <v>363</v>
      </c>
      <c r="R36" s="248"/>
      <c r="S36" s="247" t="s">
        <v>363</v>
      </c>
      <c r="T36" s="248"/>
      <c r="U36" s="247" t="s">
        <v>363</v>
      </c>
      <c r="V36" s="248"/>
      <c r="W36" s="247" t="s">
        <v>363</v>
      </c>
      <c r="X36" s="248"/>
      <c r="Y36" s="247" t="s">
        <v>363</v>
      </c>
      <c r="Z36" s="248"/>
      <c r="AA36" s="247" t="s">
        <v>363</v>
      </c>
      <c r="AB36" s="248"/>
      <c r="AC36" s="5" t="s">
        <v>4</v>
      </c>
      <c r="AD36" s="5" t="s">
        <v>4</v>
      </c>
      <c r="AE36" s="5" t="s">
        <v>4</v>
      </c>
      <c r="AF36" s="5" t="s">
        <v>4</v>
      </c>
      <c r="AG36" s="12" t="s">
        <v>4</v>
      </c>
      <c r="AH36" s="5" t="s">
        <v>4</v>
      </c>
    </row>
    <row r="37" spans="1:35" x14ac:dyDescent="0.2">
      <c r="A37" s="117" t="str">
        <f>Jahresübersicht!$A$7</f>
        <v>T€</v>
      </c>
      <c r="B37" s="140" t="str">
        <f>A37</f>
        <v>T€</v>
      </c>
      <c r="C37" s="43" t="str">
        <f>$A$7</f>
        <v>T€</v>
      </c>
      <c r="D37" s="44" t="s">
        <v>0</v>
      </c>
      <c r="E37" s="45" t="str">
        <f>$A$7</f>
        <v>T€</v>
      </c>
      <c r="F37" s="44" t="s">
        <v>0</v>
      </c>
      <c r="G37" s="43" t="str">
        <f>$A$7</f>
        <v>T€</v>
      </c>
      <c r="H37" s="44" t="s">
        <v>0</v>
      </c>
      <c r="I37" s="43" t="str">
        <f>$A$7</f>
        <v>T€</v>
      </c>
      <c r="J37" s="44" t="s">
        <v>0</v>
      </c>
      <c r="K37" s="43" t="str">
        <f>$A$7</f>
        <v>T€</v>
      </c>
      <c r="L37" s="44" t="s">
        <v>0</v>
      </c>
      <c r="M37" s="43" t="str">
        <f>$A$7</f>
        <v>T€</v>
      </c>
      <c r="N37" s="44" t="s">
        <v>0</v>
      </c>
      <c r="O37" s="43" t="str">
        <f>$A$7</f>
        <v>T€</v>
      </c>
      <c r="P37" s="44" t="s">
        <v>0</v>
      </c>
      <c r="Q37" s="43" t="str">
        <f>$A$7</f>
        <v>T€</v>
      </c>
      <c r="R37" s="44" t="s">
        <v>0</v>
      </c>
      <c r="S37" s="43" t="str">
        <f>$A$7</f>
        <v>T€</v>
      </c>
      <c r="T37" s="44" t="s">
        <v>0</v>
      </c>
      <c r="U37" s="43" t="str">
        <f>$A$7</f>
        <v>T€</v>
      </c>
      <c r="V37" s="44" t="s">
        <v>0</v>
      </c>
      <c r="W37" s="43" t="str">
        <f>$A$7</f>
        <v>T€</v>
      </c>
      <c r="X37" s="44" t="s">
        <v>0</v>
      </c>
      <c r="Y37" s="43" t="str">
        <f>$A$7</f>
        <v>T€</v>
      </c>
      <c r="Z37" s="44" t="s">
        <v>0</v>
      </c>
      <c r="AA37" s="43" t="str">
        <f>$A$7</f>
        <v>T€</v>
      </c>
      <c r="AB37" s="44" t="s">
        <v>0</v>
      </c>
      <c r="AC37" s="249"/>
      <c r="AD37" s="16"/>
      <c r="AE37" s="18"/>
      <c r="AF37" s="19"/>
      <c r="AG37" s="18"/>
      <c r="AH37" s="24"/>
    </row>
    <row r="38" spans="1:35" x14ac:dyDescent="0.2">
      <c r="A38" s="70" t="s">
        <v>5</v>
      </c>
      <c r="B38" s="70" t="s">
        <v>296</v>
      </c>
      <c r="C38" s="51">
        <f>C39*C40+C41*C42+C43*C44+C45*C46+C47*C48</f>
        <v>0</v>
      </c>
      <c r="D38" s="54">
        <f>IF(AA38=0,0,C38/$AA38*100)</f>
        <v>0</v>
      </c>
      <c r="E38" s="51">
        <f t="shared" ref="E38" si="48">E39*E40+E41*E42+E43*E44+E45*E46+E47*E48</f>
        <v>0</v>
      </c>
      <c r="F38" s="54">
        <f t="shared" ref="F38" si="49">IF(AC38=0,0,E38/$AA38*100)</f>
        <v>0</v>
      </c>
      <c r="G38" s="51">
        <f t="shared" ref="G38" si="50">G39*G40+G41*G42+G43*G44+G45*G46+G47*G48</f>
        <v>0</v>
      </c>
      <c r="H38" s="54">
        <f t="shared" ref="H38" si="51">IF(AE38=0,0,G38/$AA38*100)</f>
        <v>0</v>
      </c>
      <c r="I38" s="51">
        <f t="shared" ref="I38" si="52">I39*I40+I41*I42+I43*I44+I45*I46+I47*I48</f>
        <v>0</v>
      </c>
      <c r="J38" s="54">
        <f t="shared" ref="J38" si="53">IF(AG38=0,0,I38/$AA38*100)</f>
        <v>0</v>
      </c>
      <c r="K38" s="51">
        <f t="shared" ref="K38" si="54">K39*K40+K41*K42+K43*K44+K45*K46+K47*K48</f>
        <v>0</v>
      </c>
      <c r="L38" s="54">
        <f t="shared" ref="L38" si="55">IF(AI38=0,0,K38/$AA38*100)</f>
        <v>0</v>
      </c>
      <c r="M38" s="51">
        <f t="shared" ref="M38" si="56">M39*M40+M41*M42+M43*M44+M45*M46+M47*M48</f>
        <v>0</v>
      </c>
      <c r="N38" s="54">
        <f t="shared" ref="N38" si="57">IF(AK38=0,0,M38/$AA38*100)</f>
        <v>0</v>
      </c>
      <c r="O38" s="51">
        <f t="shared" ref="O38" si="58">O39*O40+O41*O42+O43*O44+O45*O46+O47*O48</f>
        <v>0</v>
      </c>
      <c r="P38" s="54">
        <f t="shared" ref="P38" si="59">IF(AM38=0,0,O38/$AA38*100)</f>
        <v>0</v>
      </c>
      <c r="Q38" s="51">
        <f t="shared" ref="Q38" si="60">Q39*Q40+Q41*Q42+Q43*Q44+Q45*Q46+Q47*Q48</f>
        <v>0</v>
      </c>
      <c r="R38" s="54">
        <f t="shared" ref="R38" si="61">IF(AO38=0,0,Q38/$AA38*100)</f>
        <v>0</v>
      </c>
      <c r="S38" s="51">
        <f t="shared" ref="S38" si="62">S39*S40+S41*S42+S43*S44+S45*S46+S47*S48</f>
        <v>0</v>
      </c>
      <c r="T38" s="54">
        <f t="shared" ref="T38" si="63">IF(AQ38=0,0,S38/$AA38*100)</f>
        <v>0</v>
      </c>
      <c r="U38" s="51">
        <f t="shared" ref="U38" si="64">U39*U40+U41*U42+U43*U44+U45*U46+U47*U48</f>
        <v>0</v>
      </c>
      <c r="V38" s="54">
        <f t="shared" ref="V38" si="65">IF(AS38=0,0,U38/$AA38*100)</f>
        <v>0</v>
      </c>
      <c r="W38" s="51">
        <f t="shared" ref="W38" si="66">W39*W40+W41*W42+W43*W44+W45*W46+W47*W48</f>
        <v>0</v>
      </c>
      <c r="X38" s="54">
        <f t="shared" ref="X38" si="67">IF(AU38=0,0,W38/$AA38*100)</f>
        <v>0</v>
      </c>
      <c r="Y38" s="51">
        <f t="shared" ref="Y38" si="68">Y39*Y40+Y41*Y42+Y43*Y44+Y45*Y46+Y47*Y48</f>
        <v>0</v>
      </c>
      <c r="Z38" s="54">
        <f t="shared" ref="Z38" si="69">IF(AW38=0,0,Y38/$AA38*100)</f>
        <v>0</v>
      </c>
      <c r="AA38" s="51">
        <f>C38+E38+G38+I38+K38+M38+O38+Q38+S38+U38+W38+Y38</f>
        <v>0</v>
      </c>
      <c r="AB38" s="250">
        <f>D38+F38+H38+J38+L38+N38+P38+R38+T38+V38+X38+Z38</f>
        <v>0</v>
      </c>
      <c r="AC38" s="251"/>
      <c r="AD38" s="6"/>
      <c r="AE38" s="14"/>
      <c r="AF38" s="6"/>
      <c r="AG38" s="14"/>
      <c r="AH38" s="22"/>
    </row>
    <row r="39" spans="1:35" x14ac:dyDescent="0.2">
      <c r="A39" s="128" t="s">
        <v>445</v>
      </c>
      <c r="B39" s="128" t="s">
        <v>444</v>
      </c>
      <c r="C39" s="266"/>
      <c r="D39" s="63"/>
      <c r="E39" s="266"/>
      <c r="F39" s="63"/>
      <c r="G39" s="266"/>
      <c r="H39" s="63"/>
      <c r="I39" s="266"/>
      <c r="J39" s="63"/>
      <c r="K39" s="266"/>
      <c r="L39" s="63"/>
      <c r="M39" s="266"/>
      <c r="N39" s="63"/>
      <c r="O39" s="266"/>
      <c r="P39" s="63"/>
      <c r="Q39" s="266"/>
      <c r="R39" s="63"/>
      <c r="S39" s="266"/>
      <c r="T39" s="63"/>
      <c r="U39" s="266"/>
      <c r="V39" s="63"/>
      <c r="W39" s="266"/>
      <c r="X39" s="63"/>
      <c r="Y39" s="266"/>
      <c r="Z39" s="63"/>
      <c r="AA39" s="60">
        <f t="shared" ref="AA39:AA44" si="70">C39+E39+G39+I39+K39+M39+O39+Q39+S39+U39+W39+Y39</f>
        <v>0</v>
      </c>
      <c r="AB39" s="96"/>
      <c r="AC39" s="252"/>
      <c r="AD39" s="8"/>
      <c r="AE39" s="4"/>
      <c r="AF39" s="7"/>
      <c r="AG39" s="4"/>
      <c r="AH39" s="21"/>
    </row>
    <row r="40" spans="1:35" x14ac:dyDescent="0.2">
      <c r="A40" s="128" t="s">
        <v>446</v>
      </c>
      <c r="B40" s="128" t="s">
        <v>439</v>
      </c>
      <c r="C40" s="266"/>
      <c r="D40" s="63"/>
      <c r="E40" s="266"/>
      <c r="F40" s="63"/>
      <c r="G40" s="266"/>
      <c r="H40" s="63"/>
      <c r="I40" s="266"/>
      <c r="J40" s="63"/>
      <c r="K40" s="266"/>
      <c r="L40" s="63"/>
      <c r="M40" s="266"/>
      <c r="N40" s="63"/>
      <c r="O40" s="266"/>
      <c r="P40" s="63"/>
      <c r="Q40" s="266"/>
      <c r="R40" s="63"/>
      <c r="S40" s="266"/>
      <c r="T40" s="63"/>
      <c r="U40" s="266"/>
      <c r="V40" s="63"/>
      <c r="W40" s="266"/>
      <c r="X40" s="63"/>
      <c r="Y40" s="266"/>
      <c r="Z40" s="63"/>
      <c r="AA40" s="60">
        <f t="shared" si="70"/>
        <v>0</v>
      </c>
      <c r="AB40" s="96"/>
      <c r="AC40" s="252"/>
      <c r="AD40" s="8"/>
      <c r="AE40" s="4"/>
      <c r="AF40" s="7"/>
      <c r="AG40" s="4"/>
      <c r="AH40" s="22"/>
    </row>
    <row r="41" spans="1:35" x14ac:dyDescent="0.2">
      <c r="A41" s="128" t="s">
        <v>447</v>
      </c>
      <c r="B41" s="128" t="s">
        <v>458</v>
      </c>
      <c r="C41" s="266"/>
      <c r="D41" s="63"/>
      <c r="E41" s="266"/>
      <c r="F41" s="63"/>
      <c r="G41" s="266"/>
      <c r="H41" s="63"/>
      <c r="I41" s="266"/>
      <c r="J41" s="63"/>
      <c r="K41" s="266"/>
      <c r="L41" s="63"/>
      <c r="M41" s="266"/>
      <c r="N41" s="63"/>
      <c r="O41" s="266"/>
      <c r="P41" s="63"/>
      <c r="Q41" s="266"/>
      <c r="R41" s="63"/>
      <c r="S41" s="266"/>
      <c r="T41" s="63"/>
      <c r="U41" s="266"/>
      <c r="V41" s="63"/>
      <c r="W41" s="266"/>
      <c r="X41" s="63"/>
      <c r="Y41" s="266"/>
      <c r="Z41" s="63"/>
      <c r="AA41" s="60">
        <f t="shared" si="70"/>
        <v>0</v>
      </c>
      <c r="AB41" s="96"/>
      <c r="AC41" s="252"/>
      <c r="AD41" s="8"/>
      <c r="AE41" s="4"/>
      <c r="AF41" s="7"/>
      <c r="AG41" s="4"/>
      <c r="AH41" s="22"/>
    </row>
    <row r="42" spans="1:35" x14ac:dyDescent="0.2">
      <c r="A42" s="128" t="s">
        <v>448</v>
      </c>
      <c r="B42" s="128" t="s">
        <v>440</v>
      </c>
      <c r="C42" s="266"/>
      <c r="D42" s="63"/>
      <c r="E42" s="266"/>
      <c r="F42" s="63"/>
      <c r="G42" s="266"/>
      <c r="H42" s="63"/>
      <c r="I42" s="266"/>
      <c r="J42" s="63"/>
      <c r="K42" s="266"/>
      <c r="L42" s="63"/>
      <c r="M42" s="266"/>
      <c r="N42" s="63"/>
      <c r="O42" s="266"/>
      <c r="P42" s="63"/>
      <c r="Q42" s="266"/>
      <c r="R42" s="63"/>
      <c r="S42" s="266"/>
      <c r="T42" s="63"/>
      <c r="U42" s="266"/>
      <c r="V42" s="63"/>
      <c r="W42" s="266"/>
      <c r="X42" s="63"/>
      <c r="Y42" s="266"/>
      <c r="Z42" s="63"/>
      <c r="AA42" s="60">
        <f t="shared" si="70"/>
        <v>0</v>
      </c>
      <c r="AB42" s="96"/>
      <c r="AC42" s="252"/>
      <c r="AD42" s="8"/>
      <c r="AE42" s="4"/>
      <c r="AF42" s="7"/>
      <c r="AG42" s="4"/>
      <c r="AH42" s="22"/>
    </row>
    <row r="43" spans="1:35" x14ac:dyDescent="0.2">
      <c r="A43" s="128" t="s">
        <v>449</v>
      </c>
      <c r="B43" s="128" t="s">
        <v>457</v>
      </c>
      <c r="C43" s="266"/>
      <c r="D43" s="63"/>
      <c r="E43" s="266"/>
      <c r="F43" s="63"/>
      <c r="G43" s="266"/>
      <c r="H43" s="63"/>
      <c r="I43" s="266"/>
      <c r="J43" s="63"/>
      <c r="K43" s="266"/>
      <c r="L43" s="63"/>
      <c r="M43" s="266"/>
      <c r="N43" s="63"/>
      <c r="O43" s="266"/>
      <c r="P43" s="63"/>
      <c r="Q43" s="266"/>
      <c r="R43" s="63"/>
      <c r="S43" s="266"/>
      <c r="T43" s="63"/>
      <c r="U43" s="266"/>
      <c r="V43" s="63"/>
      <c r="W43" s="266"/>
      <c r="X43" s="63"/>
      <c r="Y43" s="266"/>
      <c r="Z43" s="63"/>
      <c r="AA43" s="60">
        <f t="shared" si="70"/>
        <v>0</v>
      </c>
      <c r="AB43" s="96"/>
      <c r="AC43" s="252"/>
      <c r="AD43" s="8"/>
      <c r="AE43" s="4"/>
      <c r="AF43" s="7"/>
      <c r="AG43" s="4"/>
      <c r="AH43" s="22"/>
    </row>
    <row r="44" spans="1:35" x14ac:dyDescent="0.2">
      <c r="A44" s="128" t="s">
        <v>450</v>
      </c>
      <c r="B44" s="128" t="s">
        <v>441</v>
      </c>
      <c r="C44" s="266"/>
      <c r="D44" s="63"/>
      <c r="E44" s="266"/>
      <c r="F44" s="63"/>
      <c r="G44" s="266"/>
      <c r="H44" s="63"/>
      <c r="I44" s="266"/>
      <c r="J44" s="63"/>
      <c r="K44" s="266"/>
      <c r="L44" s="63"/>
      <c r="M44" s="266"/>
      <c r="N44" s="63"/>
      <c r="O44" s="266"/>
      <c r="P44" s="63"/>
      <c r="Q44" s="266"/>
      <c r="R44" s="63"/>
      <c r="S44" s="266"/>
      <c r="T44" s="63"/>
      <c r="U44" s="266"/>
      <c r="V44" s="63"/>
      <c r="W44" s="266"/>
      <c r="X44" s="63"/>
      <c r="Y44" s="266"/>
      <c r="Z44" s="63"/>
      <c r="AA44" s="60">
        <f t="shared" si="70"/>
        <v>0</v>
      </c>
      <c r="AB44" s="96"/>
      <c r="AC44" s="252"/>
      <c r="AD44" s="8"/>
      <c r="AE44" s="4"/>
      <c r="AF44" s="7"/>
      <c r="AG44" s="4"/>
      <c r="AH44" s="22"/>
    </row>
    <row r="45" spans="1:35" x14ac:dyDescent="0.2">
      <c r="A45" s="128" t="s">
        <v>451</v>
      </c>
      <c r="B45" s="128" t="s">
        <v>456</v>
      </c>
      <c r="C45" s="266"/>
      <c r="D45" s="63"/>
      <c r="E45" s="266"/>
      <c r="F45" s="63"/>
      <c r="G45" s="266"/>
      <c r="H45" s="63"/>
      <c r="I45" s="266"/>
      <c r="J45" s="63"/>
      <c r="K45" s="266"/>
      <c r="L45" s="63"/>
      <c r="M45" s="266"/>
      <c r="N45" s="63"/>
      <c r="O45" s="266"/>
      <c r="P45" s="63"/>
      <c r="Q45" s="266"/>
      <c r="R45" s="63"/>
      <c r="S45" s="266"/>
      <c r="T45" s="63"/>
      <c r="U45" s="266"/>
      <c r="V45" s="63"/>
      <c r="W45" s="266"/>
      <c r="X45" s="63"/>
      <c r="Y45" s="266"/>
      <c r="Z45" s="63"/>
      <c r="AA45" s="60">
        <f>C45+E45+G45+I45+K45+M45+O45+Q45+S45+U45+W45+Y45</f>
        <v>0</v>
      </c>
      <c r="AB45" s="96"/>
      <c r="AC45" s="252"/>
      <c r="AD45" s="8"/>
      <c r="AE45" s="22"/>
      <c r="AF45" s="7"/>
      <c r="AG45" s="4"/>
      <c r="AH45" s="22"/>
    </row>
    <row r="46" spans="1:35" x14ac:dyDescent="0.2">
      <c r="A46" s="128" t="s">
        <v>452</v>
      </c>
      <c r="B46" s="128" t="s">
        <v>442</v>
      </c>
      <c r="C46" s="266"/>
      <c r="D46" s="63"/>
      <c r="E46" s="266"/>
      <c r="F46" s="63"/>
      <c r="G46" s="266"/>
      <c r="H46" s="63"/>
      <c r="I46" s="266"/>
      <c r="J46" s="63"/>
      <c r="K46" s="266"/>
      <c r="L46" s="63"/>
      <c r="M46" s="266"/>
      <c r="N46" s="63"/>
      <c r="O46" s="266"/>
      <c r="P46" s="63"/>
      <c r="Q46" s="266"/>
      <c r="R46" s="63"/>
      <c r="S46" s="266"/>
      <c r="T46" s="63"/>
      <c r="U46" s="266"/>
      <c r="V46" s="63"/>
      <c r="W46" s="266"/>
      <c r="X46" s="63"/>
      <c r="Y46" s="266"/>
      <c r="Z46" s="63"/>
      <c r="AA46" s="60">
        <f>C46+E46+G46+I46+K46+M46+O46+Q46+S46+U46+W46+Y46</f>
        <v>0</v>
      </c>
      <c r="AB46" s="96"/>
      <c r="AC46" s="252"/>
      <c r="AD46" s="8"/>
      <c r="AE46" s="22"/>
      <c r="AF46" s="7"/>
      <c r="AG46" s="4"/>
      <c r="AH46" s="22"/>
    </row>
    <row r="47" spans="1:35" x14ac:dyDescent="0.2">
      <c r="A47" s="128" t="s">
        <v>453</v>
      </c>
      <c r="B47" s="128" t="s">
        <v>455</v>
      </c>
      <c r="C47" s="266"/>
      <c r="D47" s="63"/>
      <c r="E47" s="266"/>
      <c r="F47" s="63"/>
      <c r="G47" s="266"/>
      <c r="H47" s="63"/>
      <c r="I47" s="266"/>
      <c r="J47" s="63"/>
      <c r="K47" s="266"/>
      <c r="L47" s="63"/>
      <c r="M47" s="266"/>
      <c r="N47" s="63"/>
      <c r="O47" s="266"/>
      <c r="P47" s="63"/>
      <c r="Q47" s="266"/>
      <c r="R47" s="63"/>
      <c r="S47" s="266"/>
      <c r="T47" s="63"/>
      <c r="U47" s="266"/>
      <c r="V47" s="63"/>
      <c r="W47" s="266"/>
      <c r="X47" s="63"/>
      <c r="Y47" s="266"/>
      <c r="Z47" s="63"/>
      <c r="AA47" s="60">
        <f t="shared" ref="AA47:AA48" si="71">C47+E47+G47+I47+K47+M47+O47+Q47+S47+U47+W47+Y47</f>
        <v>0</v>
      </c>
      <c r="AB47" s="96"/>
      <c r="AC47" s="252"/>
      <c r="AD47" s="8"/>
      <c r="AE47" s="22"/>
      <c r="AF47" s="7"/>
      <c r="AG47" s="4"/>
      <c r="AH47" s="22"/>
    </row>
    <row r="48" spans="1:35" x14ac:dyDescent="0.2">
      <c r="A48" s="257" t="s">
        <v>454</v>
      </c>
      <c r="B48" s="257" t="s">
        <v>443</v>
      </c>
      <c r="C48" s="389"/>
      <c r="D48" s="258"/>
      <c r="E48" s="389"/>
      <c r="F48" s="258"/>
      <c r="G48" s="389"/>
      <c r="H48" s="258"/>
      <c r="I48" s="389"/>
      <c r="J48" s="258"/>
      <c r="K48" s="389"/>
      <c r="L48" s="258"/>
      <c r="M48" s="389"/>
      <c r="N48" s="258"/>
      <c r="O48" s="389"/>
      <c r="P48" s="258"/>
      <c r="Q48" s="389"/>
      <c r="R48" s="258"/>
      <c r="S48" s="389"/>
      <c r="T48" s="258"/>
      <c r="U48" s="389"/>
      <c r="V48" s="258"/>
      <c r="W48" s="389"/>
      <c r="X48" s="258"/>
      <c r="Y48" s="389"/>
      <c r="Z48" s="258"/>
      <c r="AA48" s="126">
        <f t="shared" si="71"/>
        <v>0</v>
      </c>
      <c r="AB48" s="119"/>
      <c r="AC48" s="361"/>
      <c r="AD48" s="362"/>
      <c r="AE48" s="307"/>
      <c r="AF48" s="363"/>
      <c r="AG48" s="364"/>
      <c r="AH48" s="307"/>
    </row>
    <row r="49" spans="1:35" ht="4.5" customHeight="1" x14ac:dyDescent="0.2">
      <c r="A49" s="48"/>
      <c r="B49" s="48"/>
      <c r="C49" s="60"/>
      <c r="D49" s="63"/>
      <c r="E49" s="85"/>
      <c r="F49" s="63"/>
      <c r="G49" s="85"/>
      <c r="H49" s="63"/>
      <c r="I49" s="85"/>
      <c r="J49" s="63"/>
      <c r="K49" s="85"/>
      <c r="L49" s="63"/>
      <c r="M49" s="85"/>
      <c r="N49" s="63"/>
      <c r="O49" s="85"/>
      <c r="P49" s="63"/>
      <c r="Q49" s="85"/>
      <c r="R49" s="63"/>
      <c r="S49" s="85"/>
      <c r="T49" s="63"/>
      <c r="U49" s="85"/>
      <c r="V49" s="63"/>
      <c r="W49" s="85"/>
      <c r="X49" s="63"/>
      <c r="Y49" s="85"/>
      <c r="Z49" s="63"/>
      <c r="AA49" s="60"/>
      <c r="AB49" s="63"/>
      <c r="AC49" s="300"/>
      <c r="AD49" s="304"/>
      <c r="AE49" s="304"/>
      <c r="AF49" s="304"/>
      <c r="AG49" s="304"/>
      <c r="AH49" s="305"/>
      <c r="AI49" s="282"/>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Right="0"/>
  </sheetPr>
  <dimension ref="A1:AB43"/>
  <sheetViews>
    <sheetView zoomScaleNormal="100" workbookViewId="0">
      <selection activeCell="AE48" sqref="AE48"/>
    </sheetView>
  </sheetViews>
  <sheetFormatPr baseColWidth="10" defaultRowHeight="11.25" x14ac:dyDescent="0.2"/>
  <cols>
    <col min="1" max="1" width="25.28515625" style="29" customWidth="1"/>
    <col min="2" max="2" width="11.7109375" style="29" customWidth="1"/>
    <col min="3" max="3" width="6.5703125" style="29" customWidth="1"/>
    <col min="4" max="4" width="11.7109375" style="29" customWidth="1"/>
    <col min="5" max="5" width="6.5703125" style="29" customWidth="1"/>
    <col min="6" max="6" width="11.7109375" style="29" customWidth="1"/>
    <col min="7" max="7" width="6.42578125" style="29" customWidth="1"/>
    <col min="8" max="8" width="11.7109375" style="29" customWidth="1"/>
    <col min="9" max="9" width="6.5703125" style="29" customWidth="1"/>
    <col min="10" max="10" width="11.7109375" style="29" customWidth="1"/>
    <col min="11" max="11" width="6.5703125" style="29" customWidth="1"/>
    <col min="12" max="14" width="11.7109375" style="29" customWidth="1"/>
    <col min="15" max="15" width="2" style="29" customWidth="1"/>
    <col min="16" max="27" width="11.42578125" style="29"/>
    <col min="28" max="28" width="2" style="29" customWidth="1"/>
    <col min="29" max="16384" width="11.42578125" style="29"/>
  </cols>
  <sheetData>
    <row r="1" spans="1:28" ht="16.5" customHeight="1" x14ac:dyDescent="0.2">
      <c r="A1" s="279" t="s">
        <v>221</v>
      </c>
      <c r="B1" s="282"/>
      <c r="C1" s="282"/>
      <c r="D1" s="282"/>
      <c r="E1" s="282"/>
      <c r="F1" s="282"/>
      <c r="G1" s="282"/>
      <c r="H1" s="282"/>
      <c r="I1" s="282"/>
      <c r="J1" s="282" t="s">
        <v>13</v>
      </c>
      <c r="K1" s="282"/>
      <c r="L1" s="282"/>
      <c r="M1" s="282"/>
      <c r="N1" s="282"/>
      <c r="O1" s="282"/>
      <c r="P1" s="279" t="str">
        <f>A1</f>
        <v xml:space="preserve">            KPI-Report</v>
      </c>
      <c r="Q1" s="282"/>
      <c r="R1" s="282"/>
      <c r="S1" s="282"/>
      <c r="T1" s="282"/>
      <c r="U1" s="282"/>
      <c r="V1" s="282"/>
      <c r="W1" s="282"/>
      <c r="X1" s="282"/>
      <c r="Y1" s="282"/>
      <c r="Z1" s="282" t="s">
        <v>13</v>
      </c>
      <c r="AA1" s="282"/>
      <c r="AB1" s="282"/>
    </row>
    <row r="2" spans="1:28" x14ac:dyDescent="0.2">
      <c r="A2" s="279" t="str">
        <f>Jahresübersicht!A2</f>
        <v xml:space="preserve">            Company: Star Ltd.</v>
      </c>
      <c r="B2" s="282"/>
      <c r="C2" s="282"/>
      <c r="D2" s="282"/>
      <c r="E2" s="282"/>
      <c r="F2" s="282"/>
      <c r="G2" s="282"/>
      <c r="H2" s="283"/>
      <c r="I2" s="282"/>
      <c r="J2" s="282"/>
      <c r="K2" s="282"/>
      <c r="L2" s="282"/>
      <c r="M2" s="282"/>
      <c r="N2" s="282"/>
      <c r="O2" s="282"/>
      <c r="P2" s="279" t="str">
        <f>A2</f>
        <v xml:space="preserve">            Company: Star Ltd.</v>
      </c>
      <c r="Q2" s="282"/>
      <c r="R2" s="282"/>
      <c r="S2" s="282"/>
      <c r="T2" s="282"/>
      <c r="U2" s="282"/>
      <c r="V2" s="282"/>
      <c r="W2" s="282"/>
      <c r="X2" s="282"/>
      <c r="Y2" s="282"/>
      <c r="Z2" s="282"/>
      <c r="AA2" s="282"/>
      <c r="AB2" s="282"/>
    </row>
    <row r="3" spans="1:28" x14ac:dyDescent="0.2">
      <c r="A3" s="280" t="s">
        <v>195</v>
      </c>
      <c r="B3" s="282"/>
      <c r="C3" s="282"/>
      <c r="D3" s="282"/>
      <c r="E3" s="282"/>
      <c r="F3" s="282"/>
      <c r="G3" s="282"/>
      <c r="H3" s="282"/>
      <c r="I3" s="282"/>
      <c r="J3" s="282"/>
      <c r="K3" s="282"/>
      <c r="L3" s="282"/>
      <c r="M3" s="282"/>
      <c r="N3" s="282"/>
      <c r="O3" s="282"/>
      <c r="P3" s="280" t="str">
        <f>A3</f>
        <v>QCP = parameter in factor / currency / period</v>
      </c>
      <c r="Q3" s="282"/>
      <c r="R3" s="282"/>
      <c r="S3" s="282"/>
      <c r="T3" s="282"/>
      <c r="U3" s="282"/>
      <c r="V3" s="282"/>
      <c r="W3" s="282"/>
      <c r="X3" s="282"/>
      <c r="Y3" s="282"/>
      <c r="Z3" s="282"/>
      <c r="AA3" s="282"/>
      <c r="AB3" s="282"/>
    </row>
    <row r="4" spans="1:28" x14ac:dyDescent="0.2">
      <c r="A4" s="282"/>
      <c r="B4" s="209"/>
      <c r="C4" s="210"/>
      <c r="D4" s="212" t="str">
        <f>Jahresübersicht!E4</f>
        <v>PLAN</v>
      </c>
      <c r="E4" s="210"/>
      <c r="F4" s="210"/>
      <c r="G4" s="210"/>
      <c r="H4" s="210"/>
      <c r="I4" s="210"/>
      <c r="J4" s="210"/>
      <c r="K4" s="210"/>
      <c r="L4" s="229" t="s">
        <v>4</v>
      </c>
      <c r="M4" s="229" t="s">
        <v>4</v>
      </c>
      <c r="N4" s="229" t="s">
        <v>4</v>
      </c>
      <c r="O4" s="313" t="s">
        <v>184</v>
      </c>
      <c r="P4" s="282"/>
      <c r="Q4" s="282"/>
      <c r="R4" s="282"/>
      <c r="S4" s="282"/>
      <c r="T4" s="282"/>
      <c r="U4" s="282"/>
      <c r="V4" s="282"/>
      <c r="W4" s="282"/>
      <c r="X4" s="282"/>
      <c r="Y4" s="282"/>
      <c r="Z4" s="282"/>
      <c r="AA4" s="282"/>
      <c r="AB4" s="282"/>
    </row>
    <row r="5" spans="1:28" x14ac:dyDescent="0.2">
      <c r="A5" s="225" t="s">
        <v>155</v>
      </c>
      <c r="B5" s="36">
        <f>Jahresübersicht!C5</f>
        <v>2021</v>
      </c>
      <c r="C5" s="37"/>
      <c r="D5" s="36">
        <f>Jahresübersicht!E5</f>
        <v>2022</v>
      </c>
      <c r="E5" s="37"/>
      <c r="F5" s="36">
        <f>Jahresübersicht!G5</f>
        <v>2023</v>
      </c>
      <c r="G5" s="37"/>
      <c r="H5" s="36">
        <f>Jahresübersicht!I5</f>
        <v>2024</v>
      </c>
      <c r="I5" s="37"/>
      <c r="J5" s="32">
        <f>Jahresübersicht!K5</f>
        <v>2025</v>
      </c>
      <c r="K5" s="34"/>
      <c r="L5" s="48"/>
      <c r="M5" s="48"/>
      <c r="N5" s="48"/>
      <c r="O5" s="313" t="s">
        <v>184</v>
      </c>
      <c r="P5" s="282"/>
      <c r="Q5" s="282"/>
      <c r="R5" s="282"/>
      <c r="S5" s="282"/>
      <c r="T5" s="282"/>
      <c r="U5" s="282"/>
      <c r="V5" s="282"/>
      <c r="W5" s="282"/>
      <c r="X5" s="282"/>
      <c r="Y5" s="282"/>
      <c r="Z5" s="282"/>
      <c r="AA5" s="282"/>
      <c r="AB5" s="282"/>
    </row>
    <row r="6" spans="1:28" x14ac:dyDescent="0.2">
      <c r="A6" s="226" t="s">
        <v>156</v>
      </c>
      <c r="B6" s="36" t="str">
        <f>Jahresübersicht!C6</f>
        <v>PLAN</v>
      </c>
      <c r="C6" s="37"/>
      <c r="D6" s="36" t="str">
        <f>Jahresübersicht!E6</f>
        <v>PLAN</v>
      </c>
      <c r="E6" s="37"/>
      <c r="F6" s="36" t="str">
        <f>Jahresübersicht!G6</f>
        <v>PLAN</v>
      </c>
      <c r="G6" s="37"/>
      <c r="H6" s="36" t="str">
        <f>Jahresübersicht!I6</f>
        <v>PLAN</v>
      </c>
      <c r="I6" s="37"/>
      <c r="J6" s="36" t="str">
        <f>Jahresübersicht!K6</f>
        <v>PLAN</v>
      </c>
      <c r="K6" s="37"/>
      <c r="L6" s="48"/>
      <c r="M6" s="48"/>
      <c r="N6" s="48"/>
      <c r="O6" s="313" t="s">
        <v>184</v>
      </c>
      <c r="P6" s="282"/>
      <c r="Q6" s="282"/>
      <c r="R6" s="282"/>
      <c r="S6" s="282"/>
      <c r="T6" s="282"/>
      <c r="U6" s="282"/>
      <c r="V6" s="282"/>
      <c r="W6" s="282"/>
      <c r="X6" s="282"/>
      <c r="Y6" s="282"/>
      <c r="Z6" s="282"/>
      <c r="AA6" s="282"/>
      <c r="AB6" s="282"/>
    </row>
    <row r="7" spans="1:28" x14ac:dyDescent="0.2">
      <c r="A7" s="140"/>
      <c r="B7" s="43" t="s">
        <v>100</v>
      </c>
      <c r="C7" s="44" t="s">
        <v>0</v>
      </c>
      <c r="D7" s="118" t="str">
        <f>Jahresübersicht!E7</f>
        <v>T€</v>
      </c>
      <c r="E7" s="123" t="s">
        <v>0</v>
      </c>
      <c r="F7" s="118" t="str">
        <f>Jahresübersicht!G7</f>
        <v>T€</v>
      </c>
      <c r="G7" s="123" t="s">
        <v>0</v>
      </c>
      <c r="H7" s="118" t="str">
        <f>Jahresübersicht!I7</f>
        <v>T€</v>
      </c>
      <c r="I7" s="123" t="s">
        <v>0</v>
      </c>
      <c r="J7" s="118" t="str">
        <f>Jahresübersicht!K7</f>
        <v>T€</v>
      </c>
      <c r="K7" s="123" t="s">
        <v>0</v>
      </c>
      <c r="L7" s="42" t="s">
        <v>165</v>
      </c>
      <c r="M7" s="42" t="s">
        <v>166</v>
      </c>
      <c r="N7" s="42" t="s">
        <v>167</v>
      </c>
      <c r="O7" s="313" t="s">
        <v>184</v>
      </c>
      <c r="P7" s="282"/>
      <c r="Q7" s="282"/>
      <c r="R7" s="282"/>
      <c r="S7" s="282"/>
      <c r="T7" s="282"/>
      <c r="U7" s="282"/>
      <c r="V7" s="282"/>
      <c r="W7" s="282"/>
      <c r="X7" s="282"/>
      <c r="Y7" s="282"/>
      <c r="Z7" s="282"/>
      <c r="AA7" s="282"/>
      <c r="AB7" s="282"/>
    </row>
    <row r="8" spans="1:28" x14ac:dyDescent="0.2">
      <c r="A8" s="56" t="s">
        <v>223</v>
      </c>
      <c r="B8" s="231" t="str">
        <f>Jahresübersicht!$A$7</f>
        <v>T€</v>
      </c>
      <c r="C8" s="165"/>
      <c r="D8" s="231" t="str">
        <f>Jahresübersicht!$A$7</f>
        <v>T€</v>
      </c>
      <c r="E8" s="165"/>
      <c r="F8" s="231" t="str">
        <f>Jahresübersicht!$A$7</f>
        <v>T€</v>
      </c>
      <c r="G8" s="165"/>
      <c r="H8" s="231" t="str">
        <f>Jahresübersicht!$A$7</f>
        <v>T€</v>
      </c>
      <c r="I8" s="165"/>
      <c r="J8" s="231" t="str">
        <f>Jahresübersicht!$A$7</f>
        <v>T€</v>
      </c>
      <c r="K8" s="165"/>
      <c r="M8" s="170"/>
      <c r="N8" s="170"/>
      <c r="O8" s="314" t="s">
        <v>184</v>
      </c>
      <c r="P8" s="281"/>
      <c r="Q8" s="282"/>
      <c r="R8" s="282"/>
      <c r="S8" s="282"/>
      <c r="T8" s="282"/>
      <c r="U8" s="282"/>
      <c r="V8" s="282"/>
      <c r="W8" s="282"/>
      <c r="X8" s="282"/>
      <c r="Y8" s="282"/>
      <c r="Z8" s="282"/>
      <c r="AA8" s="282"/>
      <c r="AB8" s="282"/>
    </row>
    <row r="9" spans="1:28" x14ac:dyDescent="0.2">
      <c r="A9" s="143" t="s">
        <v>158</v>
      </c>
      <c r="B9" s="163">
        <f>(Jahresübersicht!C24+Jahresübersicht!C37)</f>
        <v>0</v>
      </c>
      <c r="C9" s="227" t="e">
        <f>-B9/(Jahresübersicht!C$8)*100</f>
        <v>#DIV/0!</v>
      </c>
      <c r="D9" s="163">
        <f>(Jahresübersicht!E24+Jahresübersicht!E37)</f>
        <v>0</v>
      </c>
      <c r="E9" s="227" t="e">
        <f>-D9/(Jahresübersicht!E$8)*100</f>
        <v>#DIV/0!</v>
      </c>
      <c r="F9" s="163">
        <f>(Jahresübersicht!G24+Jahresübersicht!G37)</f>
        <v>0</v>
      </c>
      <c r="G9" s="227" t="e">
        <f>-F9/(Jahresübersicht!G$8)*100</f>
        <v>#DIV/0!</v>
      </c>
      <c r="H9" s="163">
        <f>(Jahresübersicht!I24+Jahresübersicht!I37)</f>
        <v>0</v>
      </c>
      <c r="I9" s="227" t="e">
        <f>-H9/(Jahresübersicht!I$8)*100</f>
        <v>#DIV/0!</v>
      </c>
      <c r="J9" s="163">
        <f>(Jahresübersicht!K24+Jahresübersicht!K37)</f>
        <v>0</v>
      </c>
      <c r="K9" s="227" t="e">
        <f>-J9/(Jahresübersicht!K$8)*100</f>
        <v>#DIV/0!</v>
      </c>
      <c r="M9" s="49"/>
      <c r="N9" s="49"/>
      <c r="O9" s="314" t="s">
        <v>184</v>
      </c>
      <c r="P9" s="281"/>
      <c r="Q9" s="282"/>
      <c r="R9" s="282"/>
      <c r="S9" s="282"/>
      <c r="T9" s="282"/>
      <c r="U9" s="282"/>
      <c r="V9" s="282"/>
      <c r="W9" s="282"/>
      <c r="X9" s="282"/>
      <c r="Y9" s="282"/>
      <c r="Z9" s="282"/>
      <c r="AA9" s="282"/>
      <c r="AB9" s="282"/>
    </row>
    <row r="10" spans="1:28" x14ac:dyDescent="0.2">
      <c r="A10" s="143" t="s">
        <v>162</v>
      </c>
      <c r="B10" s="163">
        <f>Jahresübersicht!C42</f>
        <v>0</v>
      </c>
      <c r="C10" s="227" t="e">
        <f>-B10/(Jahresübersicht!C$8)*100</f>
        <v>#DIV/0!</v>
      </c>
      <c r="D10" s="163">
        <f>Jahresübersicht!E42</f>
        <v>0</v>
      </c>
      <c r="E10" s="227" t="e">
        <f>-D10/(Jahresübersicht!E$8)*100</f>
        <v>#DIV/0!</v>
      </c>
      <c r="F10" s="163">
        <f>Jahresübersicht!G42</f>
        <v>0</v>
      </c>
      <c r="G10" s="227" t="e">
        <f>-F10/(Jahresübersicht!G$8)*100</f>
        <v>#DIV/0!</v>
      </c>
      <c r="H10" s="163">
        <f>Jahresübersicht!I42</f>
        <v>0</v>
      </c>
      <c r="I10" s="227" t="e">
        <f>-H10/(Jahresübersicht!I$8)*100</f>
        <v>#DIV/0!</v>
      </c>
      <c r="J10" s="163">
        <f>Jahresübersicht!K42</f>
        <v>0</v>
      </c>
      <c r="K10" s="227" t="e">
        <f>-J10/(Jahresübersicht!K$8)*100</f>
        <v>#DIV/0!</v>
      </c>
      <c r="M10" s="49"/>
      <c r="N10" s="49"/>
      <c r="O10" s="314" t="s">
        <v>184</v>
      </c>
      <c r="P10" s="281"/>
      <c r="Q10" s="282"/>
      <c r="R10" s="282"/>
      <c r="S10" s="282"/>
      <c r="T10" s="282"/>
      <c r="U10" s="282"/>
      <c r="V10" s="282"/>
      <c r="W10" s="282"/>
      <c r="X10" s="282"/>
      <c r="Y10" s="282"/>
      <c r="Z10" s="282"/>
      <c r="AA10" s="282"/>
      <c r="AB10" s="282"/>
    </row>
    <row r="11" spans="1:28" x14ac:dyDescent="0.2">
      <c r="A11" s="145" t="s">
        <v>159</v>
      </c>
      <c r="B11" s="60">
        <f>Jahresübersicht!C44</f>
        <v>0</v>
      </c>
      <c r="C11" s="227" t="e">
        <f>-B11/(Jahresübersicht!C$8)*100</f>
        <v>#DIV/0!</v>
      </c>
      <c r="D11" s="60">
        <f>Jahresübersicht!E44</f>
        <v>0</v>
      </c>
      <c r="E11" s="227" t="e">
        <f>-D11/(Jahresübersicht!E$8)*100</f>
        <v>#DIV/0!</v>
      </c>
      <c r="F11" s="60">
        <f>Jahresübersicht!G44</f>
        <v>0</v>
      </c>
      <c r="G11" s="227" t="e">
        <f>-F11/(Jahresübersicht!G$8)*100</f>
        <v>#DIV/0!</v>
      </c>
      <c r="H11" s="60">
        <f>Jahresübersicht!I44</f>
        <v>0</v>
      </c>
      <c r="I11" s="227" t="e">
        <f>-H11/(Jahresübersicht!I$8)*100</f>
        <v>#DIV/0!</v>
      </c>
      <c r="J11" s="60">
        <f>Jahresübersicht!K44</f>
        <v>0</v>
      </c>
      <c r="K11" s="227" t="e">
        <f>-J11/(Jahresübersicht!K$8)*100</f>
        <v>#DIV/0!</v>
      </c>
      <c r="M11" s="49"/>
      <c r="N11" s="49"/>
      <c r="O11" s="314" t="s">
        <v>184</v>
      </c>
      <c r="P11" s="281"/>
      <c r="Q11" s="282"/>
      <c r="R11" s="282"/>
      <c r="S11" s="282"/>
      <c r="T11" s="282"/>
      <c r="U11" s="282"/>
      <c r="V11" s="282"/>
      <c r="W11" s="282"/>
      <c r="X11" s="282"/>
      <c r="Y11" s="282"/>
      <c r="Z11" s="282"/>
      <c r="AA11" s="282"/>
      <c r="AB11" s="282"/>
    </row>
    <row r="12" spans="1:28" x14ac:dyDescent="0.2">
      <c r="A12" s="145" t="s">
        <v>284</v>
      </c>
      <c r="B12" s="60">
        <f>Jahresübersicht!C54</f>
        <v>0</v>
      </c>
      <c r="C12" s="227" t="e">
        <f>-B12/(Jahresübersicht!C$8)*100</f>
        <v>#DIV/0!</v>
      </c>
      <c r="D12" s="60">
        <f>Jahresübersicht!E54</f>
        <v>0</v>
      </c>
      <c r="E12" s="227" t="e">
        <f>-D12/(Jahresübersicht!E$8)*100</f>
        <v>#DIV/0!</v>
      </c>
      <c r="F12" s="60">
        <f>Jahresübersicht!G54</f>
        <v>0</v>
      </c>
      <c r="G12" s="227" t="e">
        <f>-F12/(Jahresübersicht!G$8)*100</f>
        <v>#DIV/0!</v>
      </c>
      <c r="H12" s="60">
        <f>Jahresübersicht!I54</f>
        <v>0</v>
      </c>
      <c r="I12" s="227" t="e">
        <f>-H12/(Jahresübersicht!I$8)*100</f>
        <v>#DIV/0!</v>
      </c>
      <c r="J12" s="60">
        <f>Jahresübersicht!K54</f>
        <v>0</v>
      </c>
      <c r="K12" s="227" t="e">
        <f>-J12/(Jahresübersicht!K$8)*100</f>
        <v>#DIV/0!</v>
      </c>
      <c r="M12" s="49"/>
      <c r="N12" s="49"/>
      <c r="O12" s="314" t="s">
        <v>184</v>
      </c>
      <c r="P12" s="281"/>
      <c r="Q12" s="282"/>
      <c r="R12" s="282"/>
      <c r="S12" s="282"/>
      <c r="T12" s="282"/>
      <c r="U12" s="282"/>
      <c r="V12" s="282"/>
      <c r="W12" s="282"/>
      <c r="X12" s="282"/>
      <c r="Y12" s="282"/>
      <c r="Z12" s="282"/>
      <c r="AA12" s="282"/>
      <c r="AB12" s="282"/>
    </row>
    <row r="13" spans="1:28" x14ac:dyDescent="0.2">
      <c r="A13" s="145" t="s">
        <v>160</v>
      </c>
      <c r="B13" s="60">
        <f>Jahresübersicht!C82</f>
        <v>0</v>
      </c>
      <c r="C13" s="227" t="e">
        <f>-B13/(Jahresübersicht!C$8)*100</f>
        <v>#DIV/0!</v>
      </c>
      <c r="D13" s="60">
        <f>Jahresübersicht!E82</f>
        <v>0</v>
      </c>
      <c r="E13" s="227" t="e">
        <f>-D13/(Jahresübersicht!E$8)*100</f>
        <v>#DIV/0!</v>
      </c>
      <c r="F13" s="60">
        <f>Jahresübersicht!G82</f>
        <v>0</v>
      </c>
      <c r="G13" s="227" t="e">
        <f>-F13/(Jahresübersicht!G$8)*100</f>
        <v>#DIV/0!</v>
      </c>
      <c r="H13" s="60">
        <f>Jahresübersicht!I82</f>
        <v>0</v>
      </c>
      <c r="I13" s="227" t="e">
        <f>-H13/(Jahresübersicht!I$8)*100</f>
        <v>#DIV/0!</v>
      </c>
      <c r="J13" s="60">
        <f>Jahresübersicht!K82</f>
        <v>0</v>
      </c>
      <c r="K13" s="227" t="e">
        <f>-J13/(Jahresübersicht!K$8)*100</f>
        <v>#DIV/0!</v>
      </c>
      <c r="M13" s="49"/>
      <c r="N13" s="49"/>
      <c r="O13" s="314" t="s">
        <v>184</v>
      </c>
      <c r="P13" s="281"/>
      <c r="Q13" s="282"/>
      <c r="R13" s="282"/>
      <c r="S13" s="282"/>
      <c r="T13" s="282"/>
      <c r="U13" s="282"/>
      <c r="V13" s="282"/>
      <c r="W13" s="282"/>
      <c r="X13" s="282"/>
      <c r="Y13" s="282"/>
      <c r="Z13" s="282"/>
      <c r="AA13" s="282"/>
      <c r="AB13" s="282"/>
    </row>
    <row r="14" spans="1:28" x14ac:dyDescent="0.2">
      <c r="A14" s="145" t="s">
        <v>161</v>
      </c>
      <c r="B14" s="60">
        <f>Jahresübersicht!C87</f>
        <v>0</v>
      </c>
      <c r="C14" s="227" t="e">
        <f>-B14/(Jahresübersicht!C$8)*100</f>
        <v>#DIV/0!</v>
      </c>
      <c r="D14" s="60">
        <f>Jahresübersicht!E87</f>
        <v>0</v>
      </c>
      <c r="E14" s="227" t="e">
        <f>-D14/(Jahresübersicht!E$8)*100</f>
        <v>#DIV/0!</v>
      </c>
      <c r="F14" s="60">
        <f>Jahresübersicht!G87</f>
        <v>0</v>
      </c>
      <c r="G14" s="227" t="e">
        <f>-F14/(Jahresübersicht!G$8)*100</f>
        <v>#DIV/0!</v>
      </c>
      <c r="H14" s="60">
        <f>Jahresübersicht!I87</f>
        <v>0</v>
      </c>
      <c r="I14" s="227" t="e">
        <f>-H14/(Jahresübersicht!I$8)*100</f>
        <v>#DIV/0!</v>
      </c>
      <c r="J14" s="60">
        <f>Jahresübersicht!K87</f>
        <v>0</v>
      </c>
      <c r="K14" s="227" t="e">
        <f>-J14/(Jahresübersicht!K$8)*100</f>
        <v>#DIV/0!</v>
      </c>
      <c r="M14" s="49"/>
      <c r="N14" s="49"/>
      <c r="O14" s="314" t="s">
        <v>184</v>
      </c>
      <c r="P14" s="281"/>
      <c r="Q14" s="282"/>
      <c r="R14" s="282"/>
      <c r="S14" s="282"/>
      <c r="T14" s="282"/>
      <c r="U14" s="282"/>
      <c r="V14" s="282"/>
      <c r="W14" s="282"/>
      <c r="X14" s="282"/>
      <c r="Y14" s="282"/>
      <c r="Z14" s="282"/>
      <c r="AA14" s="282"/>
      <c r="AB14" s="282"/>
    </row>
    <row r="15" spans="1:28" x14ac:dyDescent="0.2">
      <c r="A15" s="145" t="s">
        <v>157</v>
      </c>
      <c r="B15" s="60" t="e">
        <f>(Jahresübersicht!C42+Jahresübersicht!C44+Jahresübersicht!C54+Jahresübersicht!C75+Jahresübersicht!C82+Jahresübersicht!C87)/-(100%-C9%)</f>
        <v>#DIV/0!</v>
      </c>
      <c r="C15" s="227"/>
      <c r="D15" s="60" t="e">
        <f>(Jahresübersicht!E42+Jahresübersicht!E44+Jahresübersicht!E54+Jahresübersicht!E75+Jahresübersicht!E82+Jahresübersicht!E87)/-(100%-E9%)</f>
        <v>#DIV/0!</v>
      </c>
      <c r="E15" s="227"/>
      <c r="F15" s="60" t="e">
        <f>(Jahresübersicht!G42+Jahresübersicht!G44+Jahresübersicht!G54+Jahresübersicht!G75+Jahresübersicht!G82+Jahresübersicht!G87)/-(100%-G9%)</f>
        <v>#DIV/0!</v>
      </c>
      <c r="G15" s="227"/>
      <c r="H15" s="60" t="e">
        <f>(Jahresübersicht!I42+Jahresübersicht!I44+Jahresübersicht!I54+Jahresübersicht!I75+Jahresübersicht!I82+Jahresübersicht!I87)/-(100%-I9%)</f>
        <v>#DIV/0!</v>
      </c>
      <c r="I15" s="227"/>
      <c r="J15" s="60" t="e">
        <f>(Jahresübersicht!K42+Jahresübersicht!K44+Jahresübersicht!K54+Jahresübersicht!K75+Jahresübersicht!K82+Jahresübersicht!K87)/-(100%-K9%)</f>
        <v>#DIV/0!</v>
      </c>
      <c r="K15" s="227"/>
      <c r="M15" s="49"/>
      <c r="N15" s="49"/>
      <c r="O15" s="314" t="s">
        <v>184</v>
      </c>
      <c r="P15" s="281"/>
      <c r="Q15" s="282"/>
      <c r="R15" s="282"/>
      <c r="S15" s="282"/>
      <c r="T15" s="282"/>
      <c r="U15" s="282"/>
      <c r="V15" s="282"/>
      <c r="W15" s="282"/>
      <c r="X15" s="282"/>
      <c r="Y15" s="282"/>
      <c r="Z15" s="282"/>
      <c r="AA15" s="282"/>
      <c r="AB15" s="282"/>
    </row>
    <row r="16" spans="1:28" x14ac:dyDescent="0.2">
      <c r="A16" s="145" t="s">
        <v>213</v>
      </c>
      <c r="B16" s="60"/>
      <c r="C16" s="227" t="e">
        <f>B15*100/Jahresübersicht!C22</f>
        <v>#DIV/0!</v>
      </c>
      <c r="D16" s="60"/>
      <c r="E16" s="227" t="e">
        <f>D15*100/Jahresübersicht!E22</f>
        <v>#DIV/0!</v>
      </c>
      <c r="F16" s="60"/>
      <c r="G16" s="227" t="e">
        <f>F15*100/Jahresübersicht!G22</f>
        <v>#DIV/0!</v>
      </c>
      <c r="H16" s="60"/>
      <c r="I16" s="227" t="e">
        <f>H15*100/Jahresübersicht!I22</f>
        <v>#DIV/0!</v>
      </c>
      <c r="J16" s="60"/>
      <c r="K16" s="227" t="e">
        <f>J15*100/Jahresübersicht!K22</f>
        <v>#DIV/0!</v>
      </c>
      <c r="L16" s="29" t="s">
        <v>215</v>
      </c>
      <c r="M16" s="49" t="s">
        <v>214</v>
      </c>
      <c r="N16" s="49" t="s">
        <v>216</v>
      </c>
      <c r="O16" s="314"/>
      <c r="P16" s="281"/>
      <c r="Q16" s="282"/>
      <c r="R16" s="282"/>
      <c r="S16" s="282"/>
      <c r="T16" s="282"/>
      <c r="U16" s="282"/>
      <c r="V16" s="282"/>
      <c r="W16" s="282"/>
      <c r="X16" s="282"/>
      <c r="Y16" s="282"/>
      <c r="Z16" s="282"/>
      <c r="AA16" s="282"/>
      <c r="AB16" s="282"/>
    </row>
    <row r="17" spans="1:28" ht="3.75" customHeight="1" x14ac:dyDescent="0.2">
      <c r="A17" s="145"/>
      <c r="B17" s="60"/>
      <c r="C17" s="227"/>
      <c r="D17" s="60"/>
      <c r="E17" s="227"/>
      <c r="F17" s="60"/>
      <c r="G17" s="227"/>
      <c r="H17" s="60"/>
      <c r="I17" s="227"/>
      <c r="J17" s="60"/>
      <c r="K17" s="227"/>
      <c r="M17" s="49"/>
      <c r="N17" s="49"/>
      <c r="O17" s="314" t="s">
        <v>184</v>
      </c>
      <c r="P17" s="281"/>
      <c r="Q17" s="282"/>
      <c r="R17" s="282"/>
      <c r="S17" s="282"/>
      <c r="T17" s="282"/>
      <c r="U17" s="282"/>
      <c r="V17" s="282"/>
      <c r="W17" s="282"/>
      <c r="X17" s="282"/>
      <c r="Y17" s="282"/>
      <c r="Z17" s="282"/>
      <c r="AA17" s="282"/>
      <c r="AB17" s="282"/>
    </row>
    <row r="18" spans="1:28" x14ac:dyDescent="0.2">
      <c r="A18" s="56" t="s">
        <v>224</v>
      </c>
      <c r="B18" s="231" t="s">
        <v>196</v>
      </c>
      <c r="C18" s="165"/>
      <c r="D18" s="231" t="s">
        <v>196</v>
      </c>
      <c r="E18" s="165"/>
      <c r="F18" s="231" t="s">
        <v>196</v>
      </c>
      <c r="G18" s="165"/>
      <c r="H18" s="231" t="s">
        <v>196</v>
      </c>
      <c r="I18" s="165"/>
      <c r="J18" s="231" t="s">
        <v>196</v>
      </c>
      <c r="K18" s="165"/>
      <c r="L18" s="228"/>
      <c r="M18" s="230"/>
      <c r="N18" s="230"/>
      <c r="O18" s="314" t="s">
        <v>184</v>
      </c>
      <c r="P18" s="281"/>
      <c r="Q18" s="282"/>
      <c r="R18" s="282"/>
      <c r="S18" s="282"/>
      <c r="T18" s="282"/>
      <c r="U18" s="282"/>
      <c r="V18" s="282"/>
      <c r="W18" s="282"/>
      <c r="X18" s="282"/>
      <c r="Y18" s="282"/>
      <c r="Z18" s="282"/>
      <c r="AA18" s="282"/>
      <c r="AB18" s="282"/>
    </row>
    <row r="19" spans="1:28" x14ac:dyDescent="0.2">
      <c r="A19" s="145" t="s">
        <v>163</v>
      </c>
      <c r="B19" s="60"/>
      <c r="C19" s="227" t="e">
        <f>(Jahresübersicht!C100+Jahresübersicht!C107+Jahresübersicht!C114)*100/Jahresübersicht!C149</f>
        <v>#DIV/0!</v>
      </c>
      <c r="D19" s="60"/>
      <c r="E19" s="227" t="e">
        <f>(Jahresübersicht!E100+Jahresübersicht!E107+Jahresübersicht!E114)*100/Jahresübersicht!E149</f>
        <v>#DIV/0!</v>
      </c>
      <c r="F19" s="60"/>
      <c r="G19" s="227" t="e">
        <f>(Jahresübersicht!G100+Jahresübersicht!G107+Jahresübersicht!G114)*100/Jahresübersicht!G149</f>
        <v>#DIV/0!</v>
      </c>
      <c r="H19" s="60"/>
      <c r="I19" s="227" t="e">
        <f>(Jahresübersicht!I100+Jahresübersicht!I107+Jahresübersicht!I114)*100/Jahresübersicht!I149</f>
        <v>#DIV/0!</v>
      </c>
      <c r="J19" s="60"/>
      <c r="K19" s="227" t="e">
        <f>(Jahresübersicht!K100+Jahresübersicht!K107+Jahresübersicht!K114)*100/Jahresübersicht!K149</f>
        <v>#DIV/0!</v>
      </c>
      <c r="L19" s="233" t="s">
        <v>168</v>
      </c>
      <c r="M19" s="234" t="s">
        <v>169</v>
      </c>
      <c r="N19" s="234" t="s">
        <v>170</v>
      </c>
      <c r="O19" s="314" t="s">
        <v>184</v>
      </c>
      <c r="P19" s="281"/>
      <c r="Q19" s="282"/>
      <c r="R19" s="282"/>
      <c r="S19" s="282"/>
      <c r="T19" s="282"/>
      <c r="U19" s="282"/>
      <c r="V19" s="282"/>
      <c r="W19" s="282"/>
      <c r="X19" s="282"/>
      <c r="Y19" s="282"/>
      <c r="Z19" s="282"/>
      <c r="AA19" s="282"/>
      <c r="AB19" s="282"/>
    </row>
    <row r="20" spans="1:28" x14ac:dyDescent="0.2">
      <c r="A20" s="145" t="s">
        <v>164</v>
      </c>
      <c r="B20" s="60">
        <f>IF((Jahresübersicht!C100+Jahresübersicht!C107+Jahresübersicht!C114)=0,0,Jahresübersicht!C42/((Jahresübersicht!C100+Jahresübersicht!C107+Jahresübersicht!C114)+Jahresübersicht!C42))</f>
        <v>0</v>
      </c>
      <c r="C20" s="227"/>
      <c r="D20" s="60">
        <f>IF((Jahresübersicht!E100+Jahresübersicht!E107+Jahresübersicht!E114)=0,0,Jahresübersicht!E42/((Jahresübersicht!E100+Jahresübersicht!E107+Jahresübersicht!E114)+Jahresübersicht!E42))</f>
        <v>0</v>
      </c>
      <c r="E20" s="227"/>
      <c r="F20" s="60">
        <f>IF((Jahresübersicht!G100+Jahresübersicht!G107+Jahresübersicht!G114)=0,0,Jahresübersicht!G42/((Jahresübersicht!G100+Jahresübersicht!G107+Jahresübersicht!G114)+Jahresübersicht!G42))</f>
        <v>0</v>
      </c>
      <c r="G20" s="227"/>
      <c r="H20" s="60">
        <f>IF((Jahresübersicht!I100+Jahresübersicht!I107+Jahresübersicht!I114)=0,0,Jahresübersicht!I42/((Jahresübersicht!I100+Jahresübersicht!I107+Jahresübersicht!I114)+Jahresübersicht!I42))</f>
        <v>0</v>
      </c>
      <c r="I20" s="227"/>
      <c r="J20" s="60">
        <f>IF((Jahresübersicht!K100+Jahresübersicht!K107+Jahresübersicht!K114)=0,0,Jahresübersicht!K42/((Jahresübersicht!K100+Jahresübersicht!K107+Jahresübersicht!K114)+Jahresübersicht!K42))</f>
        <v>0</v>
      </c>
      <c r="K20" s="227"/>
      <c r="L20" s="233" t="s">
        <v>172</v>
      </c>
      <c r="M20" s="234"/>
      <c r="N20" s="234" t="s">
        <v>171</v>
      </c>
      <c r="O20" s="314" t="s">
        <v>184</v>
      </c>
      <c r="P20" s="281"/>
      <c r="Q20" s="282"/>
      <c r="R20" s="282"/>
      <c r="S20" s="282"/>
      <c r="T20" s="282"/>
      <c r="U20" s="282"/>
      <c r="V20" s="282"/>
      <c r="W20" s="282"/>
      <c r="X20" s="282"/>
      <c r="Y20" s="282"/>
      <c r="Z20" s="282"/>
      <c r="AA20" s="282"/>
      <c r="AB20" s="282"/>
    </row>
    <row r="21" spans="1:28" x14ac:dyDescent="0.2">
      <c r="A21" s="145" t="s">
        <v>173</v>
      </c>
      <c r="B21" s="60">
        <f>IF((Jahresübersicht!C100+Jahresübersicht!C107+Jahresübersicht!C114)=0,0,-Jahresübersicht!C42/((Jahresübersicht!C100+Jahresübersicht!C107+Jahresübersicht!C114)))</f>
        <v>0</v>
      </c>
      <c r="C21" s="227"/>
      <c r="D21" s="60">
        <f>IF((Jahresübersicht!E100+Jahresübersicht!E107+Jahresübersicht!E114)=0,0,-Jahresübersicht!E42/((Jahresübersicht!E100+Jahresübersicht!E107+Jahresübersicht!E114)))</f>
        <v>0</v>
      </c>
      <c r="E21" s="227"/>
      <c r="F21" s="60">
        <f>IF((Jahresübersicht!G100+Jahresübersicht!G107+Jahresübersicht!G114)=0,0,-Jahresübersicht!G42/((Jahresübersicht!G100+Jahresübersicht!G107+Jahresübersicht!G114)))</f>
        <v>0</v>
      </c>
      <c r="G21" s="227"/>
      <c r="H21" s="60">
        <f>IF((Jahresübersicht!I100+Jahresübersicht!I107+Jahresübersicht!I114)=0,0,-Jahresübersicht!I42/((Jahresübersicht!I100+Jahresübersicht!I107+Jahresübersicht!I114)))</f>
        <v>0</v>
      </c>
      <c r="I21" s="227"/>
      <c r="J21" s="60">
        <f>IF((Jahresübersicht!K100+Jahresübersicht!K107+Jahresübersicht!K114)=0,0,-Jahresübersicht!K42/((Jahresübersicht!K100+Jahresübersicht!K107+Jahresübersicht!K114)))</f>
        <v>0</v>
      </c>
      <c r="K21" s="227"/>
      <c r="L21" s="66"/>
      <c r="M21" s="234"/>
      <c r="N21" s="234"/>
      <c r="O21" s="314" t="s">
        <v>184</v>
      </c>
      <c r="P21" s="281"/>
      <c r="Q21" s="282"/>
      <c r="R21" s="282"/>
      <c r="S21" s="282"/>
      <c r="T21" s="282"/>
      <c r="U21" s="282"/>
      <c r="V21" s="282"/>
      <c r="W21" s="282"/>
      <c r="X21" s="282"/>
      <c r="Y21" s="282"/>
      <c r="Z21" s="282"/>
      <c r="AA21" s="282"/>
      <c r="AB21" s="282"/>
    </row>
    <row r="22" spans="1:28" ht="3.75" customHeight="1" x14ac:dyDescent="0.2">
      <c r="A22" s="145"/>
      <c r="B22" s="60"/>
      <c r="C22" s="227"/>
      <c r="D22" s="60"/>
      <c r="E22" s="227"/>
      <c r="F22" s="60"/>
      <c r="G22" s="227"/>
      <c r="H22" s="60"/>
      <c r="I22" s="227"/>
      <c r="J22" s="60"/>
      <c r="K22" s="227"/>
      <c r="M22" s="49"/>
      <c r="N22" s="49"/>
      <c r="O22" s="314" t="s">
        <v>184</v>
      </c>
      <c r="P22" s="281"/>
      <c r="Q22" s="282"/>
      <c r="R22" s="282"/>
      <c r="S22" s="282"/>
      <c r="T22" s="282"/>
      <c r="U22" s="282"/>
      <c r="V22" s="282"/>
      <c r="W22" s="282"/>
      <c r="X22" s="282"/>
      <c r="Y22" s="282"/>
      <c r="Z22" s="282"/>
      <c r="AA22" s="282"/>
      <c r="AB22" s="282"/>
    </row>
    <row r="23" spans="1:28" x14ac:dyDescent="0.2">
      <c r="A23" s="56" t="s">
        <v>225</v>
      </c>
      <c r="B23" s="231" t="s">
        <v>196</v>
      </c>
      <c r="C23" s="165"/>
      <c r="D23" s="231" t="s">
        <v>196</v>
      </c>
      <c r="E23" s="165"/>
      <c r="F23" s="231" t="s">
        <v>196</v>
      </c>
      <c r="G23" s="165"/>
      <c r="H23" s="231" t="s">
        <v>196</v>
      </c>
      <c r="I23" s="165"/>
      <c r="J23" s="231" t="s">
        <v>196</v>
      </c>
      <c r="K23" s="165"/>
      <c r="L23" s="228"/>
      <c r="M23" s="230"/>
      <c r="N23" s="230"/>
      <c r="O23" s="314" t="s">
        <v>184</v>
      </c>
      <c r="P23" s="281"/>
      <c r="Q23" s="282"/>
      <c r="R23" s="282"/>
      <c r="S23" s="282"/>
      <c r="T23" s="282"/>
      <c r="U23" s="282"/>
      <c r="V23" s="282"/>
      <c r="W23" s="282"/>
      <c r="X23" s="282"/>
      <c r="Y23" s="282"/>
      <c r="Z23" s="282"/>
      <c r="AA23" s="282"/>
      <c r="AB23" s="282"/>
    </row>
    <row r="24" spans="1:28" x14ac:dyDescent="0.2">
      <c r="A24" s="145" t="s">
        <v>123</v>
      </c>
      <c r="B24" s="60"/>
      <c r="C24" s="227" t="e">
        <f>(Jahresübersicht!C154+Jahresübersicht!C161+Jahresübersicht!C168)/Jahresübersicht!C203*100</f>
        <v>#DIV/0!</v>
      </c>
      <c r="D24" s="60"/>
      <c r="E24" s="227" t="e">
        <f>(Jahresübersicht!E154+Jahresübersicht!E161+Jahresübersicht!E168)/Jahresübersicht!E203*100</f>
        <v>#DIV/0!</v>
      </c>
      <c r="F24" s="60"/>
      <c r="G24" s="227" t="e">
        <f>(Jahresübersicht!G154+Jahresübersicht!G161+Jahresübersicht!G168)/Jahresübersicht!G203*100</f>
        <v>#DIV/0!</v>
      </c>
      <c r="H24" s="60"/>
      <c r="I24" s="227" t="e">
        <f>(Jahresübersicht!I154+Jahresübersicht!I161+Jahresübersicht!I168)/Jahresübersicht!I203*100</f>
        <v>#DIV/0!</v>
      </c>
      <c r="J24" s="60"/>
      <c r="K24" s="227" t="e">
        <f>(Jahresübersicht!K154+Jahresübersicht!K161+Jahresübersicht!K168)/Jahresübersicht!K203*100</f>
        <v>#DIV/0!</v>
      </c>
      <c r="L24" s="66"/>
      <c r="M24" s="233" t="s">
        <v>174</v>
      </c>
      <c r="N24" s="234"/>
      <c r="O24" s="314" t="s">
        <v>184</v>
      </c>
      <c r="P24" s="281"/>
      <c r="Q24" s="282"/>
      <c r="R24" s="282"/>
      <c r="S24" s="282"/>
      <c r="T24" s="282"/>
      <c r="U24" s="282"/>
      <c r="V24" s="282"/>
      <c r="W24" s="282"/>
      <c r="X24" s="282"/>
      <c r="Y24" s="282"/>
      <c r="Z24" s="282"/>
      <c r="AA24" s="282"/>
      <c r="AB24" s="282"/>
    </row>
    <row r="25" spans="1:28" x14ac:dyDescent="0.2">
      <c r="A25" s="145" t="s">
        <v>175</v>
      </c>
      <c r="B25" s="60" t="e">
        <f>(Jahresübersicht!C189/(Jahresübersicht!C154+Jahresübersicht!C161+Jahresübersicht!C168))</f>
        <v>#DIV/0!</v>
      </c>
      <c r="C25" s="227"/>
      <c r="D25" s="60" t="e">
        <f>(Jahresübersicht!E189/(Jahresübersicht!E154+Jahresübersicht!E161+Jahresübersicht!E168))</f>
        <v>#DIV/0!</v>
      </c>
      <c r="E25" s="227"/>
      <c r="F25" s="60" t="e">
        <f>(Jahresübersicht!G189/(Jahresübersicht!G154+Jahresübersicht!G161+Jahresübersicht!G168))</f>
        <v>#DIV/0!</v>
      </c>
      <c r="G25" s="227"/>
      <c r="H25" s="60" t="e">
        <f>(Jahresübersicht!I189/(Jahresübersicht!I154+Jahresübersicht!I161+Jahresübersicht!I168))</f>
        <v>#DIV/0!</v>
      </c>
      <c r="I25" s="227"/>
      <c r="J25" s="60" t="e">
        <f>(Jahresübersicht!K189/(Jahresübersicht!K154+Jahresübersicht!K161+Jahresübersicht!K168))</f>
        <v>#DIV/0!</v>
      </c>
      <c r="K25" s="227"/>
      <c r="L25" s="66" t="s">
        <v>176</v>
      </c>
      <c r="M25" s="234" t="s">
        <v>177</v>
      </c>
      <c r="N25" s="234" t="s">
        <v>178</v>
      </c>
      <c r="O25" s="314" t="s">
        <v>184</v>
      </c>
      <c r="P25" s="281"/>
      <c r="Q25" s="282"/>
      <c r="R25" s="282"/>
      <c r="S25" s="282"/>
      <c r="T25" s="282"/>
      <c r="U25" s="282"/>
      <c r="V25" s="282"/>
      <c r="W25" s="282"/>
      <c r="X25" s="282"/>
      <c r="Y25" s="282"/>
      <c r="Z25" s="282"/>
      <c r="AA25" s="282"/>
      <c r="AB25" s="282"/>
    </row>
    <row r="26" spans="1:28" x14ac:dyDescent="0.2">
      <c r="A26" s="145" t="s">
        <v>179</v>
      </c>
      <c r="B26" s="60"/>
      <c r="C26" s="227" t="e">
        <f>(Jahresübersicht!C128+Jahresübersicht!C135-Jahresübersicht!C182)*100/(Jahresübersicht!C128+Jahresübersicht!C135)</f>
        <v>#DIV/0!</v>
      </c>
      <c r="D26" s="60"/>
      <c r="E26" s="227" t="e">
        <f>(Jahresübersicht!E128+Jahresübersicht!E135-Jahresübersicht!E182)*100/(Jahresübersicht!E128+Jahresübersicht!E135)</f>
        <v>#DIV/0!</v>
      </c>
      <c r="F26" s="60"/>
      <c r="G26" s="227" t="e">
        <f>(Jahresübersicht!G128+Jahresübersicht!G135-Jahresübersicht!G182)*100/(Jahresübersicht!G128+Jahresübersicht!G135)</f>
        <v>#DIV/0!</v>
      </c>
      <c r="H26" s="60"/>
      <c r="I26" s="227" t="e">
        <f>(Jahresübersicht!I128+Jahresübersicht!I135-Jahresübersicht!I182)*100/(Jahresübersicht!I128+Jahresübersicht!I135)</f>
        <v>#DIV/0!</v>
      </c>
      <c r="J26" s="60"/>
      <c r="K26" s="227" t="e">
        <f>(Jahresübersicht!K128+Jahresübersicht!K135-Jahresübersicht!K182)*100/(Jahresübersicht!K128+Jahresübersicht!K135)</f>
        <v>#DIV/0!</v>
      </c>
      <c r="L26" s="66"/>
      <c r="M26" s="234" t="s">
        <v>180</v>
      </c>
      <c r="N26" s="234"/>
      <c r="O26" s="314" t="s">
        <v>184</v>
      </c>
      <c r="P26" s="281"/>
      <c r="Q26" s="282"/>
      <c r="R26" s="282"/>
      <c r="S26" s="282"/>
      <c r="T26" s="282"/>
      <c r="U26" s="282"/>
      <c r="V26" s="282"/>
      <c r="W26" s="282"/>
      <c r="X26" s="282"/>
      <c r="Y26" s="282"/>
      <c r="Z26" s="282"/>
      <c r="AA26" s="282"/>
      <c r="AB26" s="282"/>
    </row>
    <row r="27" spans="1:28" ht="3.75" customHeight="1" x14ac:dyDescent="0.2">
      <c r="A27" s="145"/>
      <c r="B27" s="60"/>
      <c r="C27" s="227"/>
      <c r="D27" s="60"/>
      <c r="E27" s="227"/>
      <c r="F27" s="60"/>
      <c r="G27" s="227"/>
      <c r="H27" s="60"/>
      <c r="I27" s="227"/>
      <c r="J27" s="60"/>
      <c r="K27" s="227"/>
      <c r="M27" s="49"/>
      <c r="N27" s="49"/>
      <c r="O27" s="314" t="s">
        <v>184</v>
      </c>
      <c r="P27" s="281"/>
      <c r="Q27" s="282"/>
      <c r="R27" s="282"/>
      <c r="S27" s="282"/>
      <c r="T27" s="282"/>
      <c r="U27" s="282"/>
      <c r="V27" s="282"/>
      <c r="W27" s="282"/>
      <c r="X27" s="282"/>
      <c r="Y27" s="282"/>
      <c r="Z27" s="282"/>
      <c r="AA27" s="282"/>
      <c r="AB27" s="282"/>
    </row>
    <row r="28" spans="1:28" x14ac:dyDescent="0.2">
      <c r="A28" s="56" t="s">
        <v>226</v>
      </c>
      <c r="B28" s="231" t="s">
        <v>69</v>
      </c>
      <c r="C28" s="232"/>
      <c r="D28" s="231" t="s">
        <v>69</v>
      </c>
      <c r="E28" s="232"/>
      <c r="F28" s="231" t="s">
        <v>69</v>
      </c>
      <c r="G28" s="232"/>
      <c r="H28" s="231" t="s">
        <v>69</v>
      </c>
      <c r="I28" s="232"/>
      <c r="J28" s="231" t="s">
        <v>69</v>
      </c>
      <c r="K28" s="232"/>
      <c r="L28" s="228"/>
      <c r="M28" s="230"/>
      <c r="N28" s="230"/>
      <c r="O28" s="314" t="s">
        <v>184</v>
      </c>
      <c r="P28" s="281"/>
      <c r="Q28" s="282"/>
      <c r="R28" s="282"/>
      <c r="S28" s="282"/>
      <c r="T28" s="282"/>
      <c r="U28" s="282"/>
      <c r="V28" s="282"/>
      <c r="W28" s="282"/>
      <c r="X28" s="282"/>
      <c r="Y28" s="282"/>
      <c r="Z28" s="282"/>
      <c r="AA28" s="282"/>
      <c r="AB28" s="282"/>
    </row>
    <row r="29" spans="1:28" x14ac:dyDescent="0.2">
      <c r="A29" s="145" t="s">
        <v>182</v>
      </c>
      <c r="B29" s="60" t="e">
        <f>Jahresübersicht!C121*365/-(Jahresübersicht!C24+Jahresübersicht!C37)</f>
        <v>#DIV/0!</v>
      </c>
      <c r="C29" s="227"/>
      <c r="D29" s="60" t="e">
        <f>Jahresübersicht!E121*365/-(Jahresübersicht!E24+Jahresübersicht!E37)</f>
        <v>#DIV/0!</v>
      </c>
      <c r="E29" s="227"/>
      <c r="F29" s="60" t="e">
        <f>Jahresübersicht!G121*365/-(Jahresübersicht!G24+Jahresübersicht!G37)</f>
        <v>#DIV/0!</v>
      </c>
      <c r="G29" s="227"/>
      <c r="H29" s="60" t="e">
        <f>Jahresübersicht!I121*365/-(Jahresübersicht!I24+Jahresübersicht!I37)</f>
        <v>#DIV/0!</v>
      </c>
      <c r="I29" s="227"/>
      <c r="J29" s="60" t="e">
        <f>Jahresübersicht!K121*365/-(Jahresübersicht!K24+Jahresübersicht!K37)</f>
        <v>#DIV/0!</v>
      </c>
      <c r="K29" s="227"/>
      <c r="L29" s="66" t="s">
        <v>185</v>
      </c>
      <c r="M29" s="234" t="s">
        <v>186</v>
      </c>
      <c r="N29" s="234" t="s">
        <v>187</v>
      </c>
      <c r="O29" s="314" t="s">
        <v>184</v>
      </c>
      <c r="P29" s="281"/>
      <c r="Q29" s="282"/>
      <c r="R29" s="282"/>
      <c r="S29" s="282"/>
      <c r="T29" s="282"/>
      <c r="U29" s="282"/>
      <c r="V29" s="282"/>
      <c r="W29" s="282"/>
      <c r="X29" s="282"/>
      <c r="Y29" s="282"/>
      <c r="Z29" s="282"/>
      <c r="AA29" s="282"/>
      <c r="AB29" s="282"/>
    </row>
    <row r="30" spans="1:28" x14ac:dyDescent="0.2">
      <c r="A30" s="145" t="s">
        <v>181</v>
      </c>
      <c r="B30" s="60" t="e">
        <f>Jahresübersicht!C128*365/Jahresübersicht!C8</f>
        <v>#DIV/0!</v>
      </c>
      <c r="C30" s="227"/>
      <c r="D30" s="60" t="e">
        <f>Jahresübersicht!E128*365/Jahresübersicht!E8</f>
        <v>#DIV/0!</v>
      </c>
      <c r="E30" s="227"/>
      <c r="F30" s="60" t="e">
        <f>Jahresübersicht!G128*365/Jahresübersicht!G8</f>
        <v>#DIV/0!</v>
      </c>
      <c r="G30" s="227"/>
      <c r="H30" s="60" t="e">
        <f>Jahresübersicht!I128*365/Jahresübersicht!I8</f>
        <v>#DIV/0!</v>
      </c>
      <c r="I30" s="227"/>
      <c r="J30" s="60" t="e">
        <f>Jahresübersicht!K128*365/Jahresübersicht!K8</f>
        <v>#DIV/0!</v>
      </c>
      <c r="K30" s="227"/>
      <c r="L30" s="66" t="s">
        <v>188</v>
      </c>
      <c r="M30" s="234" t="s">
        <v>189</v>
      </c>
      <c r="N30" s="234" t="s">
        <v>190</v>
      </c>
      <c r="O30" s="314" t="s">
        <v>184</v>
      </c>
      <c r="P30" s="281"/>
      <c r="Q30" s="282"/>
      <c r="R30" s="282"/>
      <c r="S30" s="282"/>
      <c r="T30" s="282"/>
      <c r="U30" s="282"/>
      <c r="V30" s="282"/>
      <c r="W30" s="282"/>
      <c r="X30" s="282"/>
      <c r="Y30" s="282"/>
      <c r="Z30" s="282"/>
      <c r="AA30" s="282"/>
      <c r="AB30" s="282"/>
    </row>
    <row r="31" spans="1:28" x14ac:dyDescent="0.2">
      <c r="A31" s="145" t="s">
        <v>183</v>
      </c>
      <c r="B31" s="60" t="e">
        <f>Jahresübersicht!C182*365/-(Jahresübersicht!C24+Jahresübersicht!C37+Jahresübersicht!C54)</f>
        <v>#DIV/0!</v>
      </c>
      <c r="C31" s="227"/>
      <c r="D31" s="60" t="e">
        <f>Jahresübersicht!E182*365/-(Jahresübersicht!E24+Jahresübersicht!E37+Jahresübersicht!E54)</f>
        <v>#DIV/0!</v>
      </c>
      <c r="E31" s="227"/>
      <c r="F31" s="60" t="e">
        <f>Jahresübersicht!G182*365/-(Jahresübersicht!G24+Jahresübersicht!G37+Jahresübersicht!G54)</f>
        <v>#DIV/0!</v>
      </c>
      <c r="G31" s="227"/>
      <c r="H31" s="60" t="e">
        <f>Jahresübersicht!I182*365/-(Jahresübersicht!I24+Jahresübersicht!I37+Jahresübersicht!I54)</f>
        <v>#DIV/0!</v>
      </c>
      <c r="I31" s="227"/>
      <c r="J31" s="60" t="e">
        <f>Jahresübersicht!K182*365/-(Jahresübersicht!K24+Jahresübersicht!K37+Jahresübersicht!K54)</f>
        <v>#DIV/0!</v>
      </c>
      <c r="K31" s="227"/>
      <c r="L31" s="66" t="s">
        <v>191</v>
      </c>
      <c r="M31" s="234" t="s">
        <v>192</v>
      </c>
      <c r="N31" s="234" t="s">
        <v>193</v>
      </c>
      <c r="O31" s="314" t="s">
        <v>184</v>
      </c>
      <c r="P31" s="281"/>
      <c r="Q31" s="282"/>
      <c r="R31" s="282"/>
      <c r="S31" s="282"/>
      <c r="T31" s="282"/>
      <c r="U31" s="282"/>
      <c r="V31" s="282"/>
      <c r="W31" s="282"/>
      <c r="X31" s="282"/>
      <c r="Y31" s="282"/>
      <c r="Z31" s="282"/>
      <c r="AA31" s="282"/>
      <c r="AB31" s="282"/>
    </row>
    <row r="32" spans="1:28" ht="3.75" customHeight="1" x14ac:dyDescent="0.2">
      <c r="A32" s="145"/>
      <c r="B32" s="60"/>
      <c r="C32" s="227"/>
      <c r="D32" s="60"/>
      <c r="E32" s="227"/>
      <c r="F32" s="60"/>
      <c r="G32" s="227"/>
      <c r="H32" s="60"/>
      <c r="I32" s="227"/>
      <c r="J32" s="60"/>
      <c r="K32" s="227"/>
      <c r="M32" s="49"/>
      <c r="N32" s="49"/>
      <c r="O32" s="314" t="s">
        <v>184</v>
      </c>
      <c r="P32" s="281"/>
      <c r="Q32" s="282"/>
      <c r="R32" s="282"/>
      <c r="S32" s="282"/>
      <c r="T32" s="282"/>
      <c r="U32" s="282"/>
      <c r="V32" s="282"/>
      <c r="W32" s="282"/>
      <c r="X32" s="282"/>
      <c r="Y32" s="282"/>
      <c r="Z32" s="282"/>
      <c r="AA32" s="282"/>
      <c r="AB32" s="282"/>
    </row>
    <row r="33" spans="1:28" x14ac:dyDescent="0.2">
      <c r="A33" s="56" t="s">
        <v>227</v>
      </c>
      <c r="B33" s="231" t="s">
        <v>106</v>
      </c>
      <c r="C33" s="232"/>
      <c r="D33" s="231" t="s">
        <v>106</v>
      </c>
      <c r="E33" s="232"/>
      <c r="F33" s="231" t="s">
        <v>106</v>
      </c>
      <c r="G33" s="232"/>
      <c r="H33" s="231" t="s">
        <v>106</v>
      </c>
      <c r="I33" s="232"/>
      <c r="J33" s="231" t="s">
        <v>106</v>
      </c>
      <c r="K33" s="232"/>
      <c r="L33" s="228"/>
      <c r="M33" s="230"/>
      <c r="N33" s="230"/>
      <c r="O33" s="314" t="s">
        <v>184</v>
      </c>
      <c r="P33" s="281"/>
      <c r="Q33" s="282"/>
      <c r="R33" s="282"/>
      <c r="S33" s="282"/>
      <c r="T33" s="282"/>
      <c r="U33" s="282"/>
      <c r="V33" s="282"/>
      <c r="W33" s="282"/>
      <c r="X33" s="282"/>
      <c r="Y33" s="282"/>
      <c r="Z33" s="282"/>
      <c r="AA33" s="282"/>
      <c r="AB33" s="282"/>
    </row>
    <row r="34" spans="1:28" x14ac:dyDescent="0.2">
      <c r="A34" s="145" t="s">
        <v>194</v>
      </c>
      <c r="B34" s="60" t="e">
        <f>(Jahresübersicht!C189-Jahresübersicht!C135)/Jahresübersicht!C239</f>
        <v>#DIV/0!</v>
      </c>
      <c r="C34" s="227"/>
      <c r="D34" s="60" t="e">
        <f>(Jahresübersicht!E189-Jahresübersicht!E135)/Jahresübersicht!E239</f>
        <v>#DIV/0!</v>
      </c>
      <c r="E34" s="227"/>
      <c r="F34" s="60" t="e">
        <f>(Jahresübersicht!G189-Jahresübersicht!G135)/Jahresübersicht!G239</f>
        <v>#DIV/0!</v>
      </c>
      <c r="G34" s="227"/>
      <c r="H34" s="60" t="e">
        <f>(Jahresübersicht!I189-Jahresübersicht!I135)/Jahresübersicht!I239</f>
        <v>#DIV/0!</v>
      </c>
      <c r="I34" s="227"/>
      <c r="J34" s="60" t="e">
        <f>(Jahresübersicht!K189-Jahresübersicht!K135)/Jahresübersicht!K239</f>
        <v>#DIV/0!</v>
      </c>
      <c r="K34" s="227"/>
      <c r="L34" s="66" t="s">
        <v>197</v>
      </c>
      <c r="M34" s="236" t="s">
        <v>198</v>
      </c>
      <c r="N34" s="234" t="s">
        <v>199</v>
      </c>
      <c r="O34" s="314" t="s">
        <v>184</v>
      </c>
      <c r="P34" s="281"/>
      <c r="Q34" s="282"/>
      <c r="R34" s="282"/>
      <c r="S34" s="282"/>
      <c r="T34" s="282"/>
      <c r="U34" s="282"/>
      <c r="V34" s="282"/>
      <c r="W34" s="282"/>
      <c r="X34" s="282"/>
      <c r="Y34" s="282"/>
      <c r="Z34" s="282"/>
      <c r="AA34" s="282"/>
      <c r="AB34" s="282"/>
    </row>
    <row r="35" spans="1:28" x14ac:dyDescent="0.2">
      <c r="A35" s="145" t="s">
        <v>200</v>
      </c>
      <c r="B35" s="60"/>
      <c r="C35" s="227" t="e">
        <f>(Jahresübersicht!C128-Jahresübersicht!C121)*100/Jahresübersicht!C182</f>
        <v>#DIV/0!</v>
      </c>
      <c r="D35" s="60"/>
      <c r="E35" s="227" t="e">
        <f>(Jahresübersicht!E128-Jahresübersicht!E121)*100/Jahresübersicht!E182</f>
        <v>#DIV/0!</v>
      </c>
      <c r="F35" s="60"/>
      <c r="G35" s="227" t="e">
        <f>(Jahresübersicht!G128-Jahresübersicht!G121)*100/Jahresübersicht!G182</f>
        <v>#DIV/0!</v>
      </c>
      <c r="H35" s="60"/>
      <c r="I35" s="227" t="e">
        <f>(Jahresübersicht!I128-Jahresübersicht!I121)*100/Jahresübersicht!I182</f>
        <v>#DIV/0!</v>
      </c>
      <c r="J35" s="60"/>
      <c r="K35" s="227" t="e">
        <f>(Jahresübersicht!K128-Jahresübersicht!K121)*100/Jahresübersicht!K182</f>
        <v>#DIV/0!</v>
      </c>
      <c r="L35" s="66"/>
      <c r="M35" s="235" t="s">
        <v>202</v>
      </c>
      <c r="N35" s="234" t="s">
        <v>201</v>
      </c>
      <c r="O35" s="314" t="s">
        <v>184</v>
      </c>
      <c r="P35" s="281"/>
      <c r="Q35" s="282"/>
      <c r="R35" s="282"/>
      <c r="S35" s="282"/>
      <c r="T35" s="282"/>
      <c r="U35" s="282"/>
      <c r="V35" s="282"/>
      <c r="W35" s="282"/>
      <c r="X35" s="282"/>
      <c r="Y35" s="282"/>
      <c r="Z35" s="282"/>
      <c r="AA35" s="282"/>
      <c r="AB35" s="282"/>
    </row>
    <row r="36" spans="1:28" ht="3.75" customHeight="1" x14ac:dyDescent="0.2">
      <c r="A36" s="145"/>
      <c r="B36" s="60"/>
      <c r="C36" s="227"/>
      <c r="D36" s="60"/>
      <c r="E36" s="227"/>
      <c r="F36" s="60"/>
      <c r="G36" s="227"/>
      <c r="H36" s="60"/>
      <c r="I36" s="227"/>
      <c r="J36" s="60"/>
      <c r="K36" s="227"/>
      <c r="M36" s="49"/>
      <c r="N36" s="49"/>
      <c r="O36" s="314" t="s">
        <v>184</v>
      </c>
      <c r="P36" s="281"/>
      <c r="Q36" s="282"/>
      <c r="R36" s="282"/>
      <c r="S36" s="282"/>
      <c r="T36" s="282"/>
      <c r="U36" s="282"/>
      <c r="V36" s="282"/>
      <c r="W36" s="282"/>
      <c r="X36" s="282"/>
      <c r="Y36" s="282"/>
      <c r="Z36" s="282"/>
      <c r="AA36" s="282"/>
      <c r="AB36" s="282"/>
    </row>
    <row r="37" spans="1:28" x14ac:dyDescent="0.2">
      <c r="A37" s="56" t="s">
        <v>228</v>
      </c>
      <c r="B37" s="231"/>
      <c r="C37" s="232"/>
      <c r="D37" s="231"/>
      <c r="E37" s="232"/>
      <c r="F37" s="231"/>
      <c r="G37" s="232"/>
      <c r="H37" s="231"/>
      <c r="I37" s="232"/>
      <c r="J37" s="231"/>
      <c r="K37" s="232"/>
      <c r="L37" s="228"/>
      <c r="M37" s="230"/>
      <c r="N37" s="230"/>
      <c r="O37" s="314" t="s">
        <v>184</v>
      </c>
      <c r="P37" s="281"/>
      <c r="Q37" s="282"/>
      <c r="R37" s="282"/>
      <c r="S37" s="282"/>
      <c r="T37" s="282"/>
      <c r="U37" s="282"/>
      <c r="V37" s="282"/>
      <c r="W37" s="282"/>
      <c r="X37" s="282"/>
      <c r="Y37" s="282"/>
      <c r="Z37" s="282"/>
      <c r="AA37" s="282"/>
      <c r="AB37" s="282"/>
    </row>
    <row r="38" spans="1:28" x14ac:dyDescent="0.2">
      <c r="A38" s="145" t="s">
        <v>154</v>
      </c>
      <c r="B38" s="60"/>
      <c r="C38" s="227" t="e">
        <f>(Jahresübersicht!C80+Jahresübersicht!C82)*100/(Jahresübersicht!C154+Jahresübersicht!C161+Jahresübersicht!C168+Jahresübersicht!C189)</f>
        <v>#DIV/0!</v>
      </c>
      <c r="D38" s="60"/>
      <c r="E38" s="227" t="e">
        <f>(Jahresübersicht!E80+Jahresübersicht!E82)*100/(Jahresübersicht!E154+Jahresübersicht!E161+Jahresübersicht!E168+Jahresübersicht!E189)</f>
        <v>#DIV/0!</v>
      </c>
      <c r="F38" s="60"/>
      <c r="G38" s="227" t="e">
        <f>(Jahresübersicht!G80+Jahresübersicht!G82)*100/(Jahresübersicht!G154+Jahresübersicht!G161+Jahresübersicht!G168+Jahresübersicht!G189)</f>
        <v>#DIV/0!</v>
      </c>
      <c r="H38" s="60"/>
      <c r="I38" s="227" t="e">
        <f>(Jahresübersicht!I80+Jahresübersicht!I82)*100/(Jahresübersicht!I154+Jahresübersicht!I161+Jahresübersicht!I168+Jahresübersicht!I189)</f>
        <v>#DIV/0!</v>
      </c>
      <c r="J38" s="60"/>
      <c r="K38" s="227" t="e">
        <f>(Jahresübersicht!K80+Jahresübersicht!K82)*100/(Jahresübersicht!K154+Jahresübersicht!K161+Jahresübersicht!K168+Jahresübersicht!K189)</f>
        <v>#DIV/0!</v>
      </c>
      <c r="L38" s="66" t="s">
        <v>204</v>
      </c>
      <c r="M38" s="233" t="s">
        <v>203</v>
      </c>
      <c r="N38" s="233"/>
      <c r="O38" s="314" t="s">
        <v>184</v>
      </c>
      <c r="P38" s="281"/>
      <c r="Q38" s="282"/>
      <c r="R38" s="282"/>
      <c r="S38" s="282"/>
      <c r="T38" s="282"/>
      <c r="U38" s="282"/>
      <c r="V38" s="282"/>
      <c r="W38" s="282"/>
      <c r="X38" s="282"/>
      <c r="Y38" s="282"/>
      <c r="Z38" s="282"/>
      <c r="AA38" s="282"/>
      <c r="AB38" s="282"/>
    </row>
    <row r="39" spans="1:28" x14ac:dyDescent="0.2">
      <c r="A39" s="145" t="s">
        <v>205</v>
      </c>
      <c r="B39" s="60"/>
      <c r="C39" s="227" t="e">
        <f>Jahresübersicht!C80*100/(Jahresübersicht!C154+Jahresübersicht!C161+Jahresübersicht!C168)</f>
        <v>#DIV/0!</v>
      </c>
      <c r="D39" s="60"/>
      <c r="E39" s="227" t="e">
        <f>Jahresübersicht!E80*100/(Jahresübersicht!E154+Jahresübersicht!E161+Jahresübersicht!E168)</f>
        <v>#DIV/0!</v>
      </c>
      <c r="F39" s="60"/>
      <c r="G39" s="227" t="e">
        <f>Jahresübersicht!G80*100/(Jahresübersicht!G154+Jahresübersicht!G161+Jahresübersicht!G168)</f>
        <v>#DIV/0!</v>
      </c>
      <c r="H39" s="60"/>
      <c r="I39" s="227" t="e">
        <f>Jahresübersicht!I80*100/(Jahresübersicht!I154+Jahresübersicht!I161+Jahresübersicht!I168)</f>
        <v>#DIV/0!</v>
      </c>
      <c r="J39" s="60"/>
      <c r="K39" s="227" t="e">
        <f>Jahresübersicht!K80*100/(Jahresübersicht!K154+Jahresübersicht!K161+Jahresübersicht!K168)</f>
        <v>#DIV/0!</v>
      </c>
      <c r="L39" s="66" t="s">
        <v>208</v>
      </c>
      <c r="M39" s="234" t="s">
        <v>206</v>
      </c>
      <c r="N39" s="233" t="s">
        <v>207</v>
      </c>
      <c r="O39" s="314" t="s">
        <v>184</v>
      </c>
      <c r="P39" s="281"/>
      <c r="Q39" s="282"/>
      <c r="R39" s="282"/>
      <c r="S39" s="282"/>
      <c r="T39" s="282"/>
      <c r="U39" s="282"/>
      <c r="V39" s="282"/>
      <c r="W39" s="282"/>
      <c r="X39" s="282"/>
      <c r="Y39" s="282"/>
      <c r="Z39" s="282"/>
      <c r="AA39" s="282"/>
      <c r="AB39" s="282"/>
    </row>
    <row r="40" spans="1:28" x14ac:dyDescent="0.2">
      <c r="A40" s="145" t="s">
        <v>209</v>
      </c>
      <c r="B40" s="60"/>
      <c r="C40" s="227" t="e">
        <f>((Jahresübersicht!C80*100)/Jahresübersicht!C22)*(Jahresübersicht!C22/Jahresübersicht!C149)</f>
        <v>#DIV/0!</v>
      </c>
      <c r="D40" s="60"/>
      <c r="E40" s="227" t="e">
        <f>((Jahresübersicht!E80*100)/Jahresübersicht!E22)*(Jahresübersicht!E22/Jahresübersicht!E149)</f>
        <v>#DIV/0!</v>
      </c>
      <c r="F40" s="60"/>
      <c r="G40" s="227" t="e">
        <f>((Jahresübersicht!G80*100)/Jahresübersicht!G22)*(Jahresübersicht!G22/Jahresübersicht!G149)</f>
        <v>#DIV/0!</v>
      </c>
      <c r="H40" s="60"/>
      <c r="I40" s="227" t="e">
        <f>((Jahresübersicht!I80*100)/Jahresübersicht!I22)*(Jahresübersicht!I22/Jahresübersicht!I149)</f>
        <v>#DIV/0!</v>
      </c>
      <c r="J40" s="60"/>
      <c r="K40" s="227" t="e">
        <f>((Jahresübersicht!K80*100)/Jahresübersicht!K22)*(Jahresübersicht!K22/Jahresübersicht!K149)</f>
        <v>#DIV/0!</v>
      </c>
      <c r="L40" s="208" t="s">
        <v>210</v>
      </c>
      <c r="M40" s="235" t="s">
        <v>211</v>
      </c>
      <c r="N40" s="233" t="s">
        <v>212</v>
      </c>
      <c r="O40" s="314" t="s">
        <v>184</v>
      </c>
      <c r="P40" s="281"/>
      <c r="Q40" s="282"/>
      <c r="R40" s="282"/>
      <c r="S40" s="282"/>
      <c r="T40" s="282"/>
      <c r="U40" s="282"/>
      <c r="V40" s="282"/>
      <c r="W40" s="282"/>
      <c r="X40" s="282"/>
      <c r="Y40" s="282"/>
      <c r="Z40" s="282"/>
      <c r="AA40" s="282"/>
      <c r="AB40" s="282"/>
    </row>
    <row r="41" spans="1:28" ht="3.75" customHeight="1" x14ac:dyDescent="0.2">
      <c r="A41" s="146"/>
      <c r="B41" s="126"/>
      <c r="C41" s="237"/>
      <c r="D41" s="126"/>
      <c r="E41" s="237"/>
      <c r="F41" s="126"/>
      <c r="G41" s="237"/>
      <c r="H41" s="126"/>
      <c r="I41" s="237"/>
      <c r="J41" s="126"/>
      <c r="K41" s="237"/>
      <c r="L41" s="131"/>
      <c r="M41" s="86"/>
      <c r="N41" s="68"/>
      <c r="O41" s="314"/>
      <c r="P41" s="281"/>
      <c r="Q41" s="282"/>
      <c r="R41" s="282"/>
      <c r="S41" s="282"/>
      <c r="T41" s="282"/>
      <c r="U41" s="282"/>
      <c r="V41" s="282"/>
      <c r="W41" s="282"/>
      <c r="X41" s="282"/>
      <c r="Y41" s="282"/>
      <c r="Z41" s="282"/>
      <c r="AA41" s="282"/>
      <c r="AB41" s="282"/>
    </row>
    <row r="42" spans="1:28" x14ac:dyDescent="0.2">
      <c r="A42" s="282"/>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row>
    <row r="43" spans="1:28" x14ac:dyDescent="0.2">
      <c r="AB43" s="282"/>
    </row>
  </sheetData>
  <pageMargins left="0.7" right="0.7" top="0.78740157499999996" bottom="0.78740157499999996" header="0.3" footer="0.3"/>
  <pageSetup paperSize="9" scale="59" orientation="landscape" verticalDpi="0" r:id="rId1"/>
  <colBreaks count="2" manualBreakCount="2">
    <brk id="14" max="40" man="1"/>
    <brk id="1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43"/>
  <sheetViews>
    <sheetView zoomScaleNormal="100" workbookViewId="0">
      <selection activeCell="P38" sqref="P38"/>
    </sheetView>
  </sheetViews>
  <sheetFormatPr baseColWidth="10" defaultRowHeight="11.25" x14ac:dyDescent="0.2"/>
  <cols>
    <col min="1" max="1" width="16.5703125" style="132" customWidth="1"/>
    <col min="2" max="2" width="14.28515625" style="132" customWidth="1"/>
    <col min="3" max="3" width="29.5703125" style="132" customWidth="1"/>
    <col min="4" max="4" width="11.7109375" style="132" customWidth="1"/>
    <col min="5" max="5" width="5.5703125" style="132" customWidth="1"/>
    <col min="6" max="6" width="11.7109375" style="132" customWidth="1"/>
    <col min="7" max="7" width="5.5703125" style="132" customWidth="1"/>
    <col min="8" max="8" width="11.7109375" style="132" customWidth="1"/>
    <col min="9" max="9" width="5.5703125" style="132" customWidth="1"/>
    <col min="10" max="10" width="11.7109375" style="132" customWidth="1"/>
    <col min="11" max="11" width="5.5703125" style="132" customWidth="1"/>
    <col min="12" max="12" width="11.7109375" style="132" customWidth="1"/>
    <col min="13" max="13" width="5.5703125" style="132" customWidth="1"/>
    <col min="14" max="16" width="6.7109375" style="132" customWidth="1"/>
    <col min="17" max="16384" width="11.42578125" style="132"/>
  </cols>
  <sheetData>
    <row r="1" spans="1:14" ht="16.5" customHeight="1" x14ac:dyDescent="0.2">
      <c r="A1" s="279" t="s">
        <v>222</v>
      </c>
      <c r="B1" s="279"/>
      <c r="C1" s="279"/>
      <c r="D1" s="282"/>
      <c r="E1" s="282"/>
      <c r="F1" s="282"/>
      <c r="G1" s="282"/>
      <c r="H1" s="282"/>
      <c r="I1" s="282"/>
      <c r="J1" s="282"/>
      <c r="K1" s="282"/>
      <c r="L1" s="282" t="s">
        <v>13</v>
      </c>
      <c r="M1" s="282"/>
      <c r="N1" s="281"/>
    </row>
    <row r="2" spans="1:14" x14ac:dyDescent="0.2">
      <c r="A2" s="279" t="str">
        <f>Jahresübersicht!A2</f>
        <v xml:space="preserve">            Company: Star Ltd.</v>
      </c>
      <c r="B2" s="279"/>
      <c r="C2" s="282"/>
      <c r="D2" s="282"/>
      <c r="E2" s="282"/>
      <c r="F2" s="282"/>
      <c r="G2" s="282"/>
      <c r="H2" s="282"/>
      <c r="I2" s="282"/>
      <c r="J2" s="283"/>
      <c r="K2" s="282"/>
      <c r="L2" s="282"/>
      <c r="M2" s="282"/>
      <c r="N2" s="281"/>
    </row>
    <row r="3" spans="1:14" x14ac:dyDescent="0.2">
      <c r="A3" s="280" t="s">
        <v>151</v>
      </c>
      <c r="B3" s="282"/>
      <c r="C3" s="282"/>
      <c r="D3" s="282"/>
      <c r="E3" s="282"/>
      <c r="F3" s="282"/>
      <c r="G3" s="282"/>
      <c r="H3" s="282"/>
      <c r="I3" s="282"/>
      <c r="J3" s="282"/>
      <c r="K3" s="282"/>
      <c r="L3" s="282"/>
      <c r="M3" s="282"/>
      <c r="N3" s="281"/>
    </row>
    <row r="4" spans="1:14" x14ac:dyDescent="0.2">
      <c r="A4" s="282"/>
      <c r="B4" s="282"/>
      <c r="C4" s="282"/>
      <c r="D4" s="209"/>
      <c r="E4" s="210"/>
      <c r="F4" s="212" t="str">
        <f>Jahresübersicht!E4</f>
        <v>PLAN</v>
      </c>
      <c r="G4" s="210"/>
      <c r="H4" s="210"/>
      <c r="I4" s="210"/>
      <c r="J4" s="210"/>
      <c r="K4" s="210"/>
      <c r="L4" s="210"/>
      <c r="M4" s="210"/>
      <c r="N4" s="281"/>
    </row>
    <row r="5" spans="1:14" x14ac:dyDescent="0.2">
      <c r="A5" s="225" t="s">
        <v>229</v>
      </c>
      <c r="B5" s="120"/>
      <c r="C5" s="151"/>
      <c r="D5" s="148">
        <f>Jahresübersicht!C5</f>
        <v>2021</v>
      </c>
      <c r="E5" s="33"/>
      <c r="F5" s="148">
        <f>Jahresübersicht!E5</f>
        <v>2022</v>
      </c>
      <c r="G5" s="33"/>
      <c r="H5" s="148">
        <f>Jahresübersicht!G5</f>
        <v>2023</v>
      </c>
      <c r="I5" s="33"/>
      <c r="J5" s="148">
        <f>Jahresübersicht!I5</f>
        <v>2024</v>
      </c>
      <c r="K5" s="33"/>
      <c r="L5" s="148">
        <f>Jahresübersicht!K5</f>
        <v>2025</v>
      </c>
      <c r="M5" s="33"/>
      <c r="N5" s="281"/>
    </row>
    <row r="6" spans="1:14" x14ac:dyDescent="0.2">
      <c r="A6" s="226" t="s">
        <v>112</v>
      </c>
      <c r="B6" s="150"/>
      <c r="C6" s="152"/>
      <c r="D6" s="149" t="str">
        <f>Jahresübersicht!C6</f>
        <v>PLAN</v>
      </c>
      <c r="E6" s="37"/>
      <c r="F6" s="149" t="str">
        <f>Jahresübersicht!E6</f>
        <v>PLAN</v>
      </c>
      <c r="G6" s="37"/>
      <c r="H6" s="149" t="str">
        <f>Jahresübersicht!G6</f>
        <v>PLAN</v>
      </c>
      <c r="I6" s="37"/>
      <c r="J6" s="149" t="str">
        <f>Jahresübersicht!I6</f>
        <v>PLAN</v>
      </c>
      <c r="K6" s="37"/>
      <c r="L6" s="149" t="str">
        <f>Jahresübersicht!K6</f>
        <v>PLAN</v>
      </c>
      <c r="M6" s="37"/>
      <c r="N6" s="281"/>
    </row>
    <row r="7" spans="1:14" x14ac:dyDescent="0.2">
      <c r="A7" s="174" t="s">
        <v>114</v>
      </c>
      <c r="B7" s="153"/>
      <c r="C7" s="154"/>
      <c r="D7" s="118" t="s">
        <v>100</v>
      </c>
      <c r="E7" s="123"/>
      <c r="F7" s="118" t="s">
        <v>100</v>
      </c>
      <c r="G7" s="123"/>
      <c r="H7" s="118" t="s">
        <v>100</v>
      </c>
      <c r="I7" s="123"/>
      <c r="J7" s="118" t="s">
        <v>100</v>
      </c>
      <c r="K7" s="123"/>
      <c r="L7" s="118" t="s">
        <v>100</v>
      </c>
      <c r="M7" s="123"/>
      <c r="N7" s="281"/>
    </row>
    <row r="8" spans="1:14" x14ac:dyDescent="0.2">
      <c r="A8" s="56" t="s">
        <v>153</v>
      </c>
      <c r="B8" s="35" t="s">
        <v>290</v>
      </c>
      <c r="C8" s="155"/>
      <c r="D8" s="164"/>
      <c r="E8" s="165"/>
      <c r="F8" s="164"/>
      <c r="G8" s="165"/>
      <c r="H8" s="164"/>
      <c r="I8" s="165"/>
      <c r="J8" s="164"/>
      <c r="K8" s="165"/>
      <c r="L8" s="164"/>
      <c r="M8" s="165"/>
      <c r="N8" s="281"/>
    </row>
    <row r="9" spans="1:14" x14ac:dyDescent="0.2">
      <c r="A9" s="143"/>
      <c r="B9" s="135" t="s">
        <v>152</v>
      </c>
      <c r="C9" s="156"/>
      <c r="D9" s="163">
        <f>AVERAGE(R30*1%,R34*0.5%,R35*0.5%,(R36+R43)*2%,R40*5%)</f>
        <v>0</v>
      </c>
      <c r="E9" s="189" t="str">
        <f>Jahresübersicht!$A$7</f>
        <v>T€</v>
      </c>
      <c r="F9" s="163">
        <f>AVERAGE(S30*1%,S34*0.5%,S35*0.5%,(S36+S43)*2%,S40*5%)</f>
        <v>0</v>
      </c>
      <c r="G9" s="189" t="str">
        <f>Jahresübersicht!$A$7</f>
        <v>T€</v>
      </c>
      <c r="H9" s="163">
        <f>AVERAGE(T30*1%,T34*0.5%,T35*0.5%,(T36+T43)*2%,T40*5%)</f>
        <v>0</v>
      </c>
      <c r="I9" s="189" t="str">
        <f>Jahresübersicht!$A$7</f>
        <v>T€</v>
      </c>
      <c r="J9" s="163">
        <f>AVERAGE(U30*1%,U34*0.5%,U35*0.5%,(U36+U43)*2%,U40*5%)</f>
        <v>0</v>
      </c>
      <c r="K9" s="189" t="str">
        <f>Jahresübersicht!$A$7</f>
        <v>T€</v>
      </c>
      <c r="L9" s="163">
        <f>AVERAGE(V30*1%,V34*0.5%,V35*0.5%,(V36+V43)*2%,V40*5%)</f>
        <v>0</v>
      </c>
      <c r="M9" s="189" t="str">
        <f>Jahresübersicht!$A$7</f>
        <v>T€</v>
      </c>
      <c r="N9" s="281"/>
    </row>
    <row r="10" spans="1:14" x14ac:dyDescent="0.2">
      <c r="A10" s="145"/>
      <c r="B10" s="135"/>
      <c r="C10" s="156"/>
      <c r="D10" s="60"/>
      <c r="E10" s="114"/>
      <c r="F10" s="60"/>
      <c r="G10" s="114"/>
      <c r="H10" s="60"/>
      <c r="I10" s="114"/>
      <c r="J10" s="60"/>
      <c r="K10" s="114"/>
      <c r="L10" s="60"/>
      <c r="M10" s="114"/>
      <c r="N10" s="281"/>
    </row>
    <row r="11" spans="1:14" ht="4.5" customHeight="1" x14ac:dyDescent="0.2">
      <c r="A11" s="146"/>
      <c r="B11" s="138"/>
      <c r="C11" s="139"/>
      <c r="D11" s="146"/>
      <c r="E11" s="122"/>
      <c r="F11" s="146"/>
      <c r="G11" s="122"/>
      <c r="H11" s="146"/>
      <c r="I11" s="122"/>
      <c r="J11" s="146"/>
      <c r="K11" s="122"/>
      <c r="L11" s="157"/>
      <c r="M11" s="122"/>
      <c r="N11" s="281"/>
    </row>
    <row r="12" spans="1:14" x14ac:dyDescent="0.2">
      <c r="A12" s="282"/>
      <c r="B12" s="282"/>
      <c r="C12" s="282"/>
      <c r="D12" s="282"/>
      <c r="E12" s="282"/>
      <c r="F12" s="282"/>
      <c r="G12" s="282"/>
      <c r="H12" s="282"/>
      <c r="I12" s="282"/>
      <c r="J12" s="282"/>
      <c r="K12" s="282"/>
      <c r="L12" s="282"/>
      <c r="M12" s="282"/>
      <c r="N12" s="281"/>
    </row>
    <row r="13" spans="1:14" x14ac:dyDescent="0.2">
      <c r="A13" s="303"/>
      <c r="B13" s="282"/>
      <c r="C13" s="282"/>
      <c r="D13" s="209"/>
      <c r="E13" s="210"/>
      <c r="F13" s="212" t="str">
        <f>$F$4</f>
        <v>PLAN</v>
      </c>
      <c r="G13" s="210"/>
      <c r="H13" s="210"/>
      <c r="I13" s="210"/>
      <c r="J13" s="210"/>
      <c r="K13" s="210"/>
      <c r="L13" s="210"/>
      <c r="M13" s="210"/>
      <c r="N13" s="281"/>
    </row>
    <row r="14" spans="1:14" x14ac:dyDescent="0.2">
      <c r="A14" s="168" t="s">
        <v>230</v>
      </c>
      <c r="B14" s="120"/>
      <c r="C14" s="151"/>
      <c r="D14" s="148">
        <f>D5</f>
        <v>2021</v>
      </c>
      <c r="E14" s="33"/>
      <c r="F14" s="148">
        <f t="shared" ref="F14" si="0">F5</f>
        <v>2022</v>
      </c>
      <c r="G14" s="33"/>
      <c r="H14" s="148">
        <f t="shared" ref="H14" si="1">H5</f>
        <v>2023</v>
      </c>
      <c r="I14" s="33"/>
      <c r="J14" s="148">
        <f t="shared" ref="J14" si="2">J5</f>
        <v>2024</v>
      </c>
      <c r="K14" s="33"/>
      <c r="L14" s="148">
        <f t="shared" ref="L14" si="3">L5</f>
        <v>2025</v>
      </c>
      <c r="M14" s="33"/>
      <c r="N14" s="281"/>
    </row>
    <row r="15" spans="1:14" x14ac:dyDescent="0.2">
      <c r="A15" s="224" t="s">
        <v>102</v>
      </c>
      <c r="B15" s="150"/>
      <c r="C15" s="152"/>
      <c r="D15" s="149" t="str">
        <f>D6</f>
        <v>PLAN</v>
      </c>
      <c r="E15" s="37"/>
      <c r="F15" s="149" t="str">
        <f t="shared" ref="F15" si="4">F6</f>
        <v>PLAN</v>
      </c>
      <c r="G15" s="37"/>
      <c r="H15" s="149" t="str">
        <f t="shared" ref="H15" si="5">H6</f>
        <v>PLAN</v>
      </c>
      <c r="I15" s="37"/>
      <c r="J15" s="149" t="str">
        <f t="shared" ref="J15" si="6">J6</f>
        <v>PLAN</v>
      </c>
      <c r="K15" s="37"/>
      <c r="L15" s="149" t="str">
        <f t="shared" ref="L15" si="7">L6</f>
        <v>PLAN</v>
      </c>
      <c r="M15" s="37"/>
      <c r="N15" s="281"/>
    </row>
    <row r="16" spans="1:14" x14ac:dyDescent="0.2">
      <c r="A16" s="174" t="s">
        <v>103</v>
      </c>
      <c r="B16" s="153"/>
      <c r="C16" s="154"/>
      <c r="D16" s="118" t="s">
        <v>100</v>
      </c>
      <c r="E16" s="123"/>
      <c r="F16" s="118" t="s">
        <v>100</v>
      </c>
      <c r="G16" s="123"/>
      <c r="H16" s="118" t="s">
        <v>100</v>
      </c>
      <c r="I16" s="123"/>
      <c r="J16" s="118" t="s">
        <v>100</v>
      </c>
      <c r="K16" s="123"/>
      <c r="L16" s="118" t="s">
        <v>100</v>
      </c>
      <c r="M16" s="123"/>
      <c r="N16" s="281"/>
    </row>
    <row r="17" spans="1:23" s="137" customFormat="1" x14ac:dyDescent="0.2">
      <c r="A17" s="56" t="s">
        <v>231</v>
      </c>
      <c r="B17" s="35" t="s">
        <v>75</v>
      </c>
      <c r="C17" s="155"/>
      <c r="D17" s="164"/>
      <c r="E17" s="165"/>
      <c r="F17" s="164"/>
      <c r="G17" s="165"/>
      <c r="H17" s="164"/>
      <c r="I17" s="165"/>
      <c r="J17" s="164"/>
      <c r="K17" s="165"/>
      <c r="L17" s="164"/>
      <c r="M17" s="165"/>
      <c r="N17" s="315"/>
    </row>
    <row r="18" spans="1:23" x14ac:dyDescent="0.2">
      <c r="A18" s="143"/>
      <c r="B18" s="135" t="s">
        <v>120</v>
      </c>
      <c r="C18" s="156" t="s">
        <v>233</v>
      </c>
      <c r="D18" s="163" t="e">
        <f>R30*100/(R30+R31)</f>
        <v>#DIV/0!</v>
      </c>
      <c r="E18" s="189" t="s">
        <v>1</v>
      </c>
      <c r="F18" s="163" t="e">
        <f>S30*100/(S30+S31)</f>
        <v>#DIV/0!</v>
      </c>
      <c r="G18" s="189" t="s">
        <v>1</v>
      </c>
      <c r="H18" s="163" t="e">
        <f>T30*100/(T30+T31)</f>
        <v>#DIV/0!</v>
      </c>
      <c r="I18" s="189" t="s">
        <v>1</v>
      </c>
      <c r="J18" s="163" t="e">
        <f>U30*100/(U30+U31)</f>
        <v>#DIV/0!</v>
      </c>
      <c r="K18" s="189" t="s">
        <v>1</v>
      </c>
      <c r="L18" s="163" t="e">
        <f>V30*100/(V30+V31)</f>
        <v>#DIV/0!</v>
      </c>
      <c r="M18" s="189" t="s">
        <v>1</v>
      </c>
      <c r="N18" s="281"/>
    </row>
    <row r="19" spans="1:23" x14ac:dyDescent="0.2">
      <c r="A19" s="145"/>
      <c r="B19" s="135" t="s">
        <v>121</v>
      </c>
      <c r="C19" s="156" t="s">
        <v>234</v>
      </c>
      <c r="D19" s="60" t="e">
        <f>(R31-R28)/R38</f>
        <v>#DIV/0!</v>
      </c>
      <c r="E19" s="114" t="s">
        <v>106</v>
      </c>
      <c r="F19" s="60" t="e">
        <f>(S31-S28)/S38</f>
        <v>#DIV/0!</v>
      </c>
      <c r="G19" s="114" t="s">
        <v>106</v>
      </c>
      <c r="H19" s="60" t="e">
        <f>(T31-T28)/T38</f>
        <v>#DIV/0!</v>
      </c>
      <c r="I19" s="114" t="s">
        <v>106</v>
      </c>
      <c r="J19" s="60" t="e">
        <f>(U31-U28)/U38</f>
        <v>#DIV/0!</v>
      </c>
      <c r="K19" s="114" t="s">
        <v>106</v>
      </c>
      <c r="L19" s="60" t="e">
        <f>(V31-V28)/V38</f>
        <v>#DIV/0!</v>
      </c>
      <c r="M19" s="114" t="s">
        <v>106</v>
      </c>
      <c r="N19" s="281"/>
    </row>
    <row r="20" spans="1:23" ht="4.5" customHeight="1" x14ac:dyDescent="0.2">
      <c r="A20" s="146"/>
      <c r="B20" s="138"/>
      <c r="C20" s="139"/>
      <c r="D20" s="146"/>
      <c r="E20" s="122"/>
      <c r="F20" s="146"/>
      <c r="G20" s="122"/>
      <c r="H20" s="146"/>
      <c r="I20" s="122"/>
      <c r="J20" s="146"/>
      <c r="K20" s="122"/>
      <c r="L20" s="157"/>
      <c r="M20" s="122"/>
      <c r="N20" s="281"/>
    </row>
    <row r="21" spans="1:23" x14ac:dyDescent="0.2">
      <c r="A21" s="158" t="s">
        <v>232</v>
      </c>
      <c r="B21" s="159" t="s">
        <v>82</v>
      </c>
      <c r="C21" s="160"/>
      <c r="D21" s="166"/>
      <c r="E21" s="167"/>
      <c r="F21" s="166"/>
      <c r="G21" s="167"/>
      <c r="H21" s="166"/>
      <c r="I21" s="167"/>
      <c r="J21" s="166"/>
      <c r="K21" s="167"/>
      <c r="L21" s="166"/>
      <c r="M21" s="167"/>
      <c r="N21" s="281"/>
    </row>
    <row r="22" spans="1:23" x14ac:dyDescent="0.2">
      <c r="A22" s="145"/>
      <c r="B22" s="135" t="s">
        <v>122</v>
      </c>
      <c r="C22" s="156" t="s">
        <v>235</v>
      </c>
      <c r="D22" s="60" t="e">
        <f>(R40-R37)*100/R34</f>
        <v>#DIV/0!</v>
      </c>
      <c r="E22" s="189" t="s">
        <v>1</v>
      </c>
      <c r="F22" s="60" t="e">
        <f>(S40-S37)*100/S34</f>
        <v>#DIV/0!</v>
      </c>
      <c r="G22" s="189" t="s">
        <v>1</v>
      </c>
      <c r="H22" s="60" t="e">
        <f>(T40-T37)*100/T34</f>
        <v>#DIV/0!</v>
      </c>
      <c r="I22" s="189" t="s">
        <v>1</v>
      </c>
      <c r="J22" s="60" t="e">
        <f>(U40-U37)*100/U34</f>
        <v>#DIV/0!</v>
      </c>
      <c r="K22" s="189" t="s">
        <v>1</v>
      </c>
      <c r="L22" s="60" t="e">
        <f>(V40-V37)*100/V34</f>
        <v>#DIV/0!</v>
      </c>
      <c r="M22" s="189" t="s">
        <v>1</v>
      </c>
      <c r="N22" s="281"/>
    </row>
    <row r="23" spans="1:23" x14ac:dyDescent="0.2">
      <c r="A23" s="145"/>
      <c r="B23" s="135" t="s">
        <v>217</v>
      </c>
      <c r="C23" s="156" t="s">
        <v>236</v>
      </c>
      <c r="D23" s="60" t="e">
        <f>R38*100/R35</f>
        <v>#DIV/0!</v>
      </c>
      <c r="E23" s="189" t="s">
        <v>1</v>
      </c>
      <c r="F23" s="60" t="e">
        <f>S38*100/S35</f>
        <v>#DIV/0!</v>
      </c>
      <c r="G23" s="189" t="s">
        <v>1</v>
      </c>
      <c r="H23" s="60" t="e">
        <f>T38*100/T35</f>
        <v>#DIV/0!</v>
      </c>
      <c r="I23" s="189" t="s">
        <v>1</v>
      </c>
      <c r="J23" s="60" t="e">
        <f>U38*100/U35</f>
        <v>#DIV/0!</v>
      </c>
      <c r="K23" s="189" t="s">
        <v>1</v>
      </c>
      <c r="L23" s="60" t="e">
        <f>V38*100/V35</f>
        <v>#DIV/0!</v>
      </c>
      <c r="M23" s="189" t="s">
        <v>1</v>
      </c>
      <c r="N23" s="281"/>
    </row>
    <row r="24" spans="1:23" ht="4.5" customHeight="1" x14ac:dyDescent="0.2">
      <c r="A24" s="146"/>
      <c r="B24" s="147"/>
      <c r="C24" s="161"/>
      <c r="D24" s="145"/>
      <c r="E24" s="162"/>
      <c r="F24" s="145"/>
      <c r="G24" s="162"/>
      <c r="H24" s="145"/>
      <c r="I24" s="162"/>
      <c r="J24" s="145"/>
      <c r="K24" s="162"/>
      <c r="L24" s="143"/>
      <c r="M24" s="156"/>
      <c r="N24" s="281"/>
    </row>
    <row r="25" spans="1:23" x14ac:dyDescent="0.2">
      <c r="A25" s="56"/>
      <c r="B25" s="142"/>
      <c r="C25" s="142" t="str">
        <f>C18</f>
        <v>1.1 Equity Ratio</v>
      </c>
      <c r="D25" s="103"/>
      <c r="E25" s="103"/>
      <c r="F25" s="103"/>
      <c r="G25" s="103"/>
      <c r="H25" s="103"/>
      <c r="I25" s="103"/>
      <c r="J25" s="103"/>
      <c r="K25" s="103"/>
      <c r="L25" s="103"/>
      <c r="M25" s="103"/>
      <c r="N25" s="281"/>
      <c r="Q25" s="133" t="s">
        <v>98</v>
      </c>
      <c r="R25" s="141">
        <f>Jahresübersicht!C5</f>
        <v>2021</v>
      </c>
      <c r="S25" s="141">
        <f>Jahresübersicht!E5</f>
        <v>2022</v>
      </c>
      <c r="T25" s="141">
        <f>Jahresübersicht!G5</f>
        <v>2023</v>
      </c>
      <c r="U25" s="141">
        <f>Jahresübersicht!I5</f>
        <v>2024</v>
      </c>
      <c r="V25" s="141">
        <f>Jahresübersicht!K5</f>
        <v>2025</v>
      </c>
      <c r="W25" s="141"/>
    </row>
    <row r="26" spans="1:23" x14ac:dyDescent="0.2">
      <c r="A26" s="316"/>
      <c r="B26" s="315"/>
      <c r="C26" s="315"/>
      <c r="D26" s="315"/>
      <c r="E26" s="328"/>
      <c r="F26" s="315"/>
      <c r="G26" s="328"/>
      <c r="H26" s="315"/>
      <c r="I26" s="328"/>
      <c r="J26" s="315"/>
      <c r="K26" s="328"/>
      <c r="L26" s="315"/>
      <c r="M26" s="328"/>
      <c r="N26" s="281"/>
      <c r="Q26" s="133"/>
    </row>
    <row r="27" spans="1:23" ht="11.25" customHeight="1" x14ac:dyDescent="0.2">
      <c r="A27" s="295"/>
      <c r="B27" s="315"/>
      <c r="C27" s="315" t="s">
        <v>101</v>
      </c>
      <c r="D27" s="281"/>
      <c r="E27" s="323"/>
      <c r="F27" s="281"/>
      <c r="G27" s="323"/>
      <c r="H27" s="281"/>
      <c r="I27" s="323"/>
      <c r="J27" s="281"/>
      <c r="K27" s="323"/>
      <c r="L27" s="315"/>
      <c r="M27" s="323"/>
      <c r="N27" s="281"/>
      <c r="Q27" s="133"/>
    </row>
    <row r="28" spans="1:23" ht="11.25" customHeight="1" x14ac:dyDescent="0.2">
      <c r="A28" s="302"/>
      <c r="B28" s="321"/>
      <c r="C28" s="321"/>
      <c r="D28" s="303" t="s">
        <v>124</v>
      </c>
      <c r="E28" s="325"/>
      <c r="F28" s="303" t="s">
        <v>125</v>
      </c>
      <c r="G28" s="325"/>
      <c r="H28" s="303" t="s">
        <v>131</v>
      </c>
      <c r="I28" s="325"/>
      <c r="J28" s="303" t="s">
        <v>126</v>
      </c>
      <c r="K28" s="325"/>
      <c r="L28" s="321" t="s">
        <v>127</v>
      </c>
      <c r="M28" s="325"/>
      <c r="N28" s="281"/>
      <c r="Q28" s="133" t="s">
        <v>88</v>
      </c>
      <c r="R28" s="136">
        <f>Jahresübersicht!C135</f>
        <v>0</v>
      </c>
      <c r="S28" s="136">
        <f>Jahresübersicht!E135</f>
        <v>0</v>
      </c>
      <c r="T28" s="136">
        <f>Jahresübersicht!G135</f>
        <v>0</v>
      </c>
      <c r="U28" s="136">
        <f>Jahresübersicht!I135</f>
        <v>0</v>
      </c>
      <c r="V28" s="136">
        <f>Jahresübersicht!K135</f>
        <v>0</v>
      </c>
      <c r="W28" s="136"/>
    </row>
    <row r="29" spans="1:23" ht="11.25" customHeight="1" x14ac:dyDescent="0.2">
      <c r="A29" s="56"/>
      <c r="B29" s="142"/>
      <c r="C29" s="142" t="str">
        <f>C19</f>
        <v>1.2 Amortization Period</v>
      </c>
      <c r="D29" s="103"/>
      <c r="E29" s="103"/>
      <c r="F29" s="103"/>
      <c r="G29" s="103"/>
      <c r="H29" s="103"/>
      <c r="I29" s="103"/>
      <c r="J29" s="103"/>
      <c r="K29" s="103"/>
      <c r="L29" s="103"/>
      <c r="M29" s="103"/>
      <c r="N29" s="281"/>
      <c r="Q29" s="132" t="s">
        <v>104</v>
      </c>
      <c r="R29" s="136">
        <f>Jahresübersicht!C121</f>
        <v>0</v>
      </c>
      <c r="S29" s="136">
        <f>Jahresübersicht!E121</f>
        <v>0</v>
      </c>
      <c r="T29" s="136">
        <f>Jahresübersicht!G121</f>
        <v>0</v>
      </c>
      <c r="U29" s="136">
        <f>Jahresübersicht!I121</f>
        <v>0</v>
      </c>
      <c r="V29" s="136">
        <f>Jahresübersicht!K121</f>
        <v>0</v>
      </c>
      <c r="W29" s="136"/>
    </row>
    <row r="30" spans="1:23" ht="11.25" customHeight="1" x14ac:dyDescent="0.2">
      <c r="A30" s="316"/>
      <c r="B30" s="315"/>
      <c r="C30" s="315"/>
      <c r="D30" s="315"/>
      <c r="E30" s="328"/>
      <c r="F30" s="315"/>
      <c r="G30" s="328"/>
      <c r="H30" s="315"/>
      <c r="I30" s="328"/>
      <c r="J30" s="315"/>
      <c r="K30" s="328"/>
      <c r="L30" s="315"/>
      <c r="M30" s="328"/>
      <c r="N30" s="281"/>
      <c r="Q30" s="133" t="s">
        <v>89</v>
      </c>
      <c r="R30" s="136">
        <f>Jahresübersicht!C154+Jahresübersicht!C161+Jahresübersicht!C168</f>
        <v>0</v>
      </c>
      <c r="S30" s="136">
        <f>Jahresübersicht!E154+Jahresübersicht!E161+Jahresübersicht!E168</f>
        <v>0</v>
      </c>
      <c r="T30" s="136">
        <f>Jahresübersicht!G154+Jahresübersicht!G161+Jahresübersicht!G168</f>
        <v>0</v>
      </c>
      <c r="U30" s="136">
        <f>Jahresübersicht!I154+Jahresübersicht!I161+Jahresübersicht!I168</f>
        <v>0</v>
      </c>
      <c r="V30" s="136">
        <f>Jahresübersicht!K154+Jahresübersicht!K161+Jahresübersicht!K168</f>
        <v>0</v>
      </c>
      <c r="W30" s="136"/>
    </row>
    <row r="31" spans="1:23" ht="11.25" customHeight="1" x14ac:dyDescent="0.2">
      <c r="A31" s="295"/>
      <c r="B31" s="315"/>
      <c r="C31" s="315" t="s">
        <v>101</v>
      </c>
      <c r="D31" s="281"/>
      <c r="E31" s="323"/>
      <c r="F31" s="281"/>
      <c r="G31" s="323"/>
      <c r="H31" s="281"/>
      <c r="I31" s="323"/>
      <c r="J31" s="281"/>
      <c r="K31" s="323"/>
      <c r="L31" s="315"/>
      <c r="M31" s="323"/>
      <c r="N31" s="281"/>
      <c r="Q31" s="133" t="s">
        <v>90</v>
      </c>
      <c r="R31" s="136">
        <f>Jahresübersicht!C189</f>
        <v>0</v>
      </c>
      <c r="S31" s="136">
        <f>Jahresübersicht!E189</f>
        <v>0</v>
      </c>
      <c r="T31" s="136">
        <f>Jahresübersicht!G189</f>
        <v>0</v>
      </c>
      <c r="U31" s="136">
        <f>Jahresübersicht!I189</f>
        <v>0</v>
      </c>
      <c r="V31" s="136">
        <f>Jahresübersicht!K189</f>
        <v>0</v>
      </c>
      <c r="W31" s="136"/>
    </row>
    <row r="32" spans="1:23" ht="11.25" customHeight="1" x14ac:dyDescent="0.2">
      <c r="A32" s="302"/>
      <c r="B32" s="321"/>
      <c r="C32" s="321"/>
      <c r="D32" s="303" t="s">
        <v>128</v>
      </c>
      <c r="E32" s="325"/>
      <c r="F32" s="303" t="s">
        <v>129</v>
      </c>
      <c r="G32" s="325"/>
      <c r="H32" s="303" t="s">
        <v>130</v>
      </c>
      <c r="I32" s="325"/>
      <c r="J32" s="303" t="s">
        <v>132</v>
      </c>
      <c r="K32" s="325"/>
      <c r="L32" s="321" t="s">
        <v>133</v>
      </c>
      <c r="M32" s="325"/>
      <c r="N32" s="281"/>
      <c r="Q32" s="132" t="s">
        <v>105</v>
      </c>
      <c r="R32" s="136">
        <f>Jahresübersicht!C182</f>
        <v>0</v>
      </c>
      <c r="S32" s="136">
        <f>Jahresübersicht!E182</f>
        <v>0</v>
      </c>
      <c r="T32" s="136">
        <f>Jahresübersicht!G182</f>
        <v>0</v>
      </c>
      <c r="U32" s="136">
        <f>Jahresübersicht!I182</f>
        <v>0</v>
      </c>
      <c r="V32" s="136">
        <f>Jahresübersicht!K182</f>
        <v>0</v>
      </c>
      <c r="W32" s="136"/>
    </row>
    <row r="33" spans="1:23" ht="11.25" customHeight="1" x14ac:dyDescent="0.2">
      <c r="A33" s="56"/>
      <c r="B33" s="142"/>
      <c r="C33" s="142" t="str">
        <f>C22</f>
        <v>2.1 Total Capital Rentability</v>
      </c>
      <c r="D33" s="103"/>
      <c r="E33" s="103"/>
      <c r="F33" s="103"/>
      <c r="G33" s="103"/>
      <c r="H33" s="103"/>
      <c r="I33" s="103"/>
      <c r="J33" s="103"/>
      <c r="K33" s="103"/>
      <c r="L33" s="103"/>
      <c r="M33" s="103"/>
      <c r="N33" s="281"/>
      <c r="Q33" s="133" t="s">
        <v>91</v>
      </c>
      <c r="R33" s="136">
        <f>SUM(R30:R31)</f>
        <v>0</v>
      </c>
      <c r="S33" s="136">
        <f t="shared" ref="S33:V33" si="8">SUM(S30:S31)</f>
        <v>0</v>
      </c>
      <c r="T33" s="136">
        <f t="shared" si="8"/>
        <v>0</v>
      </c>
      <c r="U33" s="136">
        <f t="shared" si="8"/>
        <v>0</v>
      </c>
      <c r="V33" s="136">
        <f t="shared" si="8"/>
        <v>0</v>
      </c>
      <c r="W33" s="136"/>
    </row>
    <row r="34" spans="1:23" ht="11.25" customHeight="1" x14ac:dyDescent="0.2">
      <c r="A34" s="316"/>
      <c r="B34" s="315"/>
      <c r="C34" s="315"/>
      <c r="D34" s="315"/>
      <c r="E34" s="328"/>
      <c r="F34" s="315"/>
      <c r="G34" s="328"/>
      <c r="H34" s="315"/>
      <c r="I34" s="328"/>
      <c r="J34" s="315"/>
      <c r="K34" s="328"/>
      <c r="L34" s="315"/>
      <c r="M34" s="328"/>
      <c r="N34" s="282"/>
      <c r="Q34" s="133" t="s">
        <v>92</v>
      </c>
      <c r="R34" s="136">
        <f>Jahresübersicht!C203</f>
        <v>0</v>
      </c>
      <c r="S34" s="136">
        <f>Jahresübersicht!E203</f>
        <v>0</v>
      </c>
      <c r="T34" s="136">
        <f>Jahresübersicht!G203</f>
        <v>0</v>
      </c>
      <c r="U34" s="136">
        <f>Jahresübersicht!I203</f>
        <v>0</v>
      </c>
      <c r="V34" s="136">
        <f>Jahresübersicht!K203</f>
        <v>0</v>
      </c>
      <c r="W34" s="136"/>
    </row>
    <row r="35" spans="1:23" ht="11.25" customHeight="1" x14ac:dyDescent="0.2">
      <c r="A35" s="295"/>
      <c r="B35" s="315"/>
      <c r="C35" s="315" t="s">
        <v>101</v>
      </c>
      <c r="D35" s="281"/>
      <c r="E35" s="323"/>
      <c r="F35" s="281"/>
      <c r="G35" s="323"/>
      <c r="H35" s="281"/>
      <c r="I35" s="323"/>
      <c r="J35" s="281"/>
      <c r="K35" s="323"/>
      <c r="L35" s="315"/>
      <c r="M35" s="323"/>
      <c r="N35" s="282"/>
      <c r="Q35" s="133" t="s">
        <v>93</v>
      </c>
      <c r="R35" s="136">
        <f>Jahresübersicht!C22</f>
        <v>0</v>
      </c>
      <c r="S35" s="136">
        <f>Jahresübersicht!E22</f>
        <v>0</v>
      </c>
      <c r="T35" s="136">
        <f>Jahresübersicht!G22</f>
        <v>0</v>
      </c>
      <c r="U35" s="136">
        <f>Jahresübersicht!I22</f>
        <v>0</v>
      </c>
      <c r="V35" s="136">
        <f>Jahresübersicht!K22</f>
        <v>0</v>
      </c>
      <c r="W35" s="136"/>
    </row>
    <row r="36" spans="1:23" ht="11.25" customHeight="1" x14ac:dyDescent="0.2">
      <c r="A36" s="302"/>
      <c r="B36" s="321"/>
      <c r="C36" s="321"/>
      <c r="D36" s="303" t="s">
        <v>140</v>
      </c>
      <c r="E36" s="325"/>
      <c r="F36" s="303" t="s">
        <v>138</v>
      </c>
      <c r="G36" s="325"/>
      <c r="H36" s="303" t="s">
        <v>136</v>
      </c>
      <c r="I36" s="325"/>
      <c r="J36" s="303" t="s">
        <v>134</v>
      </c>
      <c r="K36" s="325"/>
      <c r="L36" s="321" t="s">
        <v>127</v>
      </c>
      <c r="M36" s="325"/>
      <c r="N36" s="282"/>
      <c r="Q36" s="132" t="s">
        <v>115</v>
      </c>
      <c r="R36" s="136">
        <f>Jahresübersicht!C40</f>
        <v>0</v>
      </c>
      <c r="S36" s="136">
        <f>Jahresübersicht!E40</f>
        <v>0</v>
      </c>
      <c r="T36" s="136">
        <f>Jahresübersicht!G40</f>
        <v>0</v>
      </c>
      <c r="U36" s="136">
        <f>Jahresübersicht!I40</f>
        <v>0</v>
      </c>
      <c r="V36" s="136">
        <f>Jahresübersicht!K40</f>
        <v>0</v>
      </c>
      <c r="W36" s="136"/>
    </row>
    <row r="37" spans="1:23" ht="11.25" customHeight="1" x14ac:dyDescent="0.2">
      <c r="A37" s="56"/>
      <c r="B37" s="142"/>
      <c r="C37" s="142" t="str">
        <f>C23</f>
        <v>2.2 Cash-Flow-Yield</v>
      </c>
      <c r="D37" s="103"/>
      <c r="E37" s="103"/>
      <c r="F37" s="103"/>
      <c r="G37" s="103"/>
      <c r="H37" s="103"/>
      <c r="I37" s="103"/>
      <c r="J37" s="103"/>
      <c r="K37" s="103"/>
      <c r="L37" s="103"/>
      <c r="M37" s="103"/>
      <c r="N37" s="282"/>
      <c r="Q37" s="133" t="s">
        <v>94</v>
      </c>
      <c r="R37" s="136">
        <f>Jahresübersicht!C82</f>
        <v>0</v>
      </c>
      <c r="S37" s="136">
        <f>Jahresübersicht!E82</f>
        <v>0</v>
      </c>
      <c r="T37" s="136">
        <f>Jahresübersicht!G82</f>
        <v>0</v>
      </c>
      <c r="U37" s="136">
        <f>Jahresübersicht!I82</f>
        <v>0</v>
      </c>
      <c r="V37" s="136">
        <f>Jahresübersicht!K82</f>
        <v>0</v>
      </c>
      <c r="W37" s="136"/>
    </row>
    <row r="38" spans="1:23" ht="11.25" customHeight="1" x14ac:dyDescent="0.2">
      <c r="A38" s="316"/>
      <c r="B38" s="315"/>
      <c r="C38" s="315"/>
      <c r="D38" s="315"/>
      <c r="E38" s="328"/>
      <c r="F38" s="315"/>
      <c r="G38" s="328"/>
      <c r="H38" s="315"/>
      <c r="I38" s="328"/>
      <c r="J38" s="315"/>
      <c r="K38" s="328"/>
      <c r="L38" s="315"/>
      <c r="M38" s="328"/>
      <c r="N38" s="282"/>
      <c r="Q38" s="133" t="s">
        <v>95</v>
      </c>
      <c r="R38" s="136">
        <f>Jahresübersicht!C239</f>
        <v>0</v>
      </c>
      <c r="S38" s="136">
        <f>Jahresübersicht!E239</f>
        <v>0</v>
      </c>
      <c r="T38" s="136">
        <f>Jahresübersicht!G239</f>
        <v>0</v>
      </c>
      <c r="U38" s="136">
        <f>Jahresübersicht!I239</f>
        <v>0</v>
      </c>
      <c r="V38" s="136">
        <f>Jahresübersicht!K239</f>
        <v>0</v>
      </c>
      <c r="W38" s="136"/>
    </row>
    <row r="39" spans="1:23" ht="11.25" customHeight="1" x14ac:dyDescent="0.2">
      <c r="A39" s="295"/>
      <c r="B39" s="315"/>
      <c r="C39" s="315" t="s">
        <v>101</v>
      </c>
      <c r="D39" s="281"/>
      <c r="E39" s="323"/>
      <c r="F39" s="281"/>
      <c r="G39" s="323"/>
      <c r="H39" s="281"/>
      <c r="I39" s="323"/>
      <c r="J39" s="281"/>
      <c r="K39" s="323"/>
      <c r="L39" s="315"/>
      <c r="M39" s="323"/>
      <c r="N39" s="282"/>
      <c r="Q39" s="133" t="s">
        <v>96</v>
      </c>
      <c r="R39" s="136">
        <f>Jahresübersicht!C92-Jahresübersicht!C87</f>
        <v>0</v>
      </c>
      <c r="S39" s="136">
        <f>Jahresübersicht!E92-Jahresübersicht!E87</f>
        <v>0</v>
      </c>
      <c r="T39" s="136">
        <f>Jahresübersicht!G92-Jahresübersicht!G87</f>
        <v>0</v>
      </c>
      <c r="U39" s="136">
        <f>Jahresübersicht!I92-Jahresübersicht!I87</f>
        <v>0</v>
      </c>
      <c r="V39" s="136">
        <f>Jahresübersicht!K92-Jahresübersicht!K87</f>
        <v>0</v>
      </c>
      <c r="W39" s="136"/>
    </row>
    <row r="40" spans="1:23" ht="11.25" customHeight="1" x14ac:dyDescent="0.2">
      <c r="A40" s="302"/>
      <c r="B40" s="321"/>
      <c r="C40" s="321"/>
      <c r="D40" s="303" t="s">
        <v>141</v>
      </c>
      <c r="E40" s="325"/>
      <c r="F40" s="303" t="s">
        <v>139</v>
      </c>
      <c r="G40" s="325"/>
      <c r="H40" s="303" t="s">
        <v>137</v>
      </c>
      <c r="I40" s="325"/>
      <c r="J40" s="303" t="s">
        <v>135</v>
      </c>
      <c r="K40" s="325"/>
      <c r="L40" s="321" t="s">
        <v>127</v>
      </c>
      <c r="M40" s="325"/>
      <c r="N40" s="282"/>
      <c r="Q40" s="133" t="s">
        <v>97</v>
      </c>
      <c r="R40" s="136">
        <f>Jahresübersicht!C92</f>
        <v>0</v>
      </c>
      <c r="S40" s="136">
        <f>Jahresübersicht!E92</f>
        <v>0</v>
      </c>
      <c r="T40" s="136">
        <f>Jahresübersicht!G92</f>
        <v>0</v>
      </c>
      <c r="U40" s="136">
        <f>Jahresübersicht!I92</f>
        <v>0</v>
      </c>
      <c r="V40" s="136">
        <f>Jahresübersicht!K92</f>
        <v>0</v>
      </c>
      <c r="W40" s="136"/>
    </row>
    <row r="41" spans="1:23" ht="11.25" customHeight="1" x14ac:dyDescent="0.2">
      <c r="A41" s="282"/>
      <c r="B41" s="282"/>
      <c r="C41" s="282"/>
      <c r="D41" s="282"/>
      <c r="E41" s="282"/>
      <c r="F41" s="282"/>
      <c r="G41" s="282"/>
      <c r="H41" s="282"/>
      <c r="I41" s="282"/>
      <c r="J41" s="282"/>
      <c r="K41" s="282"/>
      <c r="L41" s="315"/>
      <c r="M41" s="315"/>
      <c r="N41" s="282"/>
      <c r="Q41" s="132" t="s">
        <v>118</v>
      </c>
      <c r="R41" s="136">
        <f>Jahresübersicht!C128+Jahresübersicht!C135</f>
        <v>0</v>
      </c>
      <c r="S41" s="136">
        <f>Jahresübersicht!E128+Jahresübersicht!E135</f>
        <v>0</v>
      </c>
      <c r="T41" s="136">
        <f>Jahresübersicht!G128+Jahresübersicht!G135</f>
        <v>0</v>
      </c>
      <c r="U41" s="136">
        <f>Jahresübersicht!I128+Jahresübersicht!I135</f>
        <v>0</v>
      </c>
      <c r="V41" s="136">
        <f>Jahresübersicht!K128+Jahresübersicht!K135</f>
        <v>0</v>
      </c>
      <c r="W41" s="136"/>
    </row>
    <row r="42" spans="1:23" ht="11.25" customHeight="1" x14ac:dyDescent="0.2">
      <c r="A42" s="281"/>
      <c r="B42" s="281"/>
      <c r="C42" s="281"/>
      <c r="D42" s="209"/>
      <c r="E42" s="210"/>
      <c r="F42" s="212" t="str">
        <f>$F$4</f>
        <v>PLAN</v>
      </c>
      <c r="G42" s="210"/>
      <c r="H42" s="210"/>
      <c r="I42" s="210"/>
      <c r="J42" s="210"/>
      <c r="K42" s="210"/>
      <c r="L42" s="210"/>
      <c r="M42" s="210"/>
      <c r="N42" s="281"/>
      <c r="Q42" s="132" t="s">
        <v>119</v>
      </c>
      <c r="R42" s="136">
        <f>Jahresübersicht!C182</f>
        <v>0</v>
      </c>
      <c r="S42" s="136">
        <f>Jahresübersicht!E182</f>
        <v>0</v>
      </c>
      <c r="T42" s="136">
        <f>Jahresübersicht!G182</f>
        <v>0</v>
      </c>
      <c r="U42" s="136">
        <f>Jahresübersicht!I182</f>
        <v>0</v>
      </c>
      <c r="V42" s="136">
        <f>Jahresübersicht!K182</f>
        <v>0</v>
      </c>
      <c r="W42" s="136"/>
    </row>
    <row r="43" spans="1:23" ht="11.25" customHeight="1" x14ac:dyDescent="0.2">
      <c r="A43" s="225" t="s">
        <v>237</v>
      </c>
      <c r="B43" s="120"/>
      <c r="C43" s="151"/>
      <c r="D43" s="148">
        <f>D14</f>
        <v>2021</v>
      </c>
      <c r="E43" s="33"/>
      <c r="F43" s="148">
        <f>F14</f>
        <v>2022</v>
      </c>
      <c r="G43" s="33"/>
      <c r="H43" s="148">
        <f>H14</f>
        <v>2023</v>
      </c>
      <c r="I43" s="33"/>
      <c r="J43" s="148">
        <f>J14</f>
        <v>2024</v>
      </c>
      <c r="K43" s="33"/>
      <c r="L43" s="148">
        <f>L14</f>
        <v>2025</v>
      </c>
      <c r="M43" s="33"/>
      <c r="N43" s="281"/>
      <c r="Q43" s="132" t="s">
        <v>292</v>
      </c>
      <c r="R43" s="136">
        <f>Jahresübersicht!C42</f>
        <v>0</v>
      </c>
      <c r="S43" s="136">
        <f>Jahresübersicht!E42</f>
        <v>0</v>
      </c>
      <c r="T43" s="136">
        <f>Jahresübersicht!G42</f>
        <v>0</v>
      </c>
      <c r="U43" s="136">
        <f>Jahresübersicht!I42</f>
        <v>0</v>
      </c>
      <c r="V43" s="136">
        <f>Jahresübersicht!K42</f>
        <v>0</v>
      </c>
      <c r="W43" s="136"/>
    </row>
    <row r="44" spans="1:23" s="171" customFormat="1" ht="11.25" customHeight="1" x14ac:dyDescent="0.2">
      <c r="A44" s="226" t="s">
        <v>113</v>
      </c>
      <c r="B44" s="150"/>
      <c r="C44" s="152"/>
      <c r="D44" s="149" t="str">
        <f>D15</f>
        <v>PLAN</v>
      </c>
      <c r="E44" s="37"/>
      <c r="F44" s="149" t="str">
        <f>F15</f>
        <v>PLAN</v>
      </c>
      <c r="G44" s="37"/>
      <c r="H44" s="149" t="str">
        <f>H15</f>
        <v>PLAN</v>
      </c>
      <c r="I44" s="37"/>
      <c r="J44" s="149" t="str">
        <f>J15</f>
        <v>PLAN</v>
      </c>
      <c r="K44" s="37"/>
      <c r="L44" s="149" t="str">
        <f>L15</f>
        <v>PLAN</v>
      </c>
      <c r="M44" s="37"/>
      <c r="N44" s="285"/>
    </row>
    <row r="45" spans="1:23" s="171" customFormat="1" ht="11.25" customHeight="1" x14ac:dyDescent="0.2">
      <c r="A45" s="174" t="s">
        <v>109</v>
      </c>
      <c r="B45" s="153"/>
      <c r="C45" s="154"/>
      <c r="D45" s="118" t="str">
        <f>D16</f>
        <v>QCP</v>
      </c>
      <c r="E45" s="123"/>
      <c r="F45" s="118" t="str">
        <f>F16</f>
        <v>QCP</v>
      </c>
      <c r="G45" s="123"/>
      <c r="H45" s="118" t="str">
        <f>H16</f>
        <v>QCP</v>
      </c>
      <c r="I45" s="123"/>
      <c r="J45" s="118" t="str">
        <f>J16</f>
        <v>QCP</v>
      </c>
      <c r="K45" s="123"/>
      <c r="L45" s="118" t="str">
        <f>L16</f>
        <v>QCP</v>
      </c>
      <c r="M45" s="123"/>
      <c r="N45" s="285"/>
    </row>
    <row r="46" spans="1:23" s="171" customFormat="1" ht="11.25" customHeight="1" x14ac:dyDescent="0.2">
      <c r="A46" s="56" t="s">
        <v>238</v>
      </c>
      <c r="B46" s="142"/>
      <c r="C46" s="113" t="s">
        <v>107</v>
      </c>
      <c r="D46" s="164"/>
      <c r="E46" s="165"/>
      <c r="F46" s="178"/>
      <c r="G46" s="178"/>
      <c r="H46" s="164"/>
      <c r="I46" s="165"/>
      <c r="J46" s="164"/>
      <c r="K46" s="165"/>
      <c r="L46" s="164"/>
      <c r="M46" s="165"/>
      <c r="N46" s="285"/>
    </row>
    <row r="47" spans="1:23" ht="11.25" customHeight="1" x14ac:dyDescent="0.2">
      <c r="A47" s="143" t="s">
        <v>239</v>
      </c>
      <c r="B47" s="135"/>
      <c r="C47" s="125">
        <v>1.5</v>
      </c>
      <c r="D47" s="181" t="e">
        <f>R38/(R31+R32)*$C47</f>
        <v>#DIV/0!</v>
      </c>
      <c r="E47" s="182"/>
      <c r="F47" s="181" t="e">
        <f>S38/(S31+S32)*$C47</f>
        <v>#DIV/0!</v>
      </c>
      <c r="G47" s="183"/>
      <c r="H47" s="181" t="e">
        <f>T38/(T31+T32)*$C47</f>
        <v>#DIV/0!</v>
      </c>
      <c r="I47" s="182"/>
      <c r="J47" s="181" t="e">
        <f>U38/(U31+U32)*$C47</f>
        <v>#DIV/0!</v>
      </c>
      <c r="K47" s="182"/>
      <c r="L47" s="181" t="e">
        <f>V38/(V31+V32)*$C47</f>
        <v>#DIV/0!</v>
      </c>
      <c r="M47" s="182"/>
      <c r="N47" s="281"/>
    </row>
    <row r="48" spans="1:23" ht="11.25" customHeight="1" x14ac:dyDescent="0.2">
      <c r="A48" s="145" t="s">
        <v>240</v>
      </c>
      <c r="B48" s="133"/>
      <c r="C48" s="125">
        <v>0.08</v>
      </c>
      <c r="D48" s="184" t="e">
        <f>R34/(R31+R32)*$C48</f>
        <v>#DIV/0!</v>
      </c>
      <c r="E48" s="185"/>
      <c r="F48" s="184" t="e">
        <f>S34/(S31+S32)*$C48</f>
        <v>#DIV/0!</v>
      </c>
      <c r="G48" s="186"/>
      <c r="H48" s="184" t="e">
        <f>T34/(T31+T32)*$C48</f>
        <v>#DIV/0!</v>
      </c>
      <c r="I48" s="186"/>
      <c r="J48" s="184" t="e">
        <f>U34/(U31+U32)*$C48</f>
        <v>#DIV/0!</v>
      </c>
      <c r="K48" s="186"/>
      <c r="L48" s="184" t="e">
        <f>V34/(V31+V32)*$C48</f>
        <v>#DIV/0!</v>
      </c>
      <c r="M48" s="186"/>
      <c r="N48" s="281"/>
    </row>
    <row r="49" spans="1:15" ht="11.25" customHeight="1" x14ac:dyDescent="0.2">
      <c r="A49" s="145" t="s">
        <v>241</v>
      </c>
      <c r="B49" s="133"/>
      <c r="C49" s="125">
        <v>10</v>
      </c>
      <c r="D49" s="184" t="e">
        <f>R40/R34*$C49</f>
        <v>#DIV/0!</v>
      </c>
      <c r="E49" s="185"/>
      <c r="F49" s="184" t="e">
        <f>S40/S34*$C49</f>
        <v>#DIV/0!</v>
      </c>
      <c r="G49" s="185"/>
      <c r="H49" s="184" t="e">
        <f>T40/T34*$C49</f>
        <v>#DIV/0!</v>
      </c>
      <c r="I49" s="185"/>
      <c r="J49" s="184" t="e">
        <f>U40/U34*$C49</f>
        <v>#DIV/0!</v>
      </c>
      <c r="K49" s="185"/>
      <c r="L49" s="184" t="e">
        <f>V40/V34*$C49</f>
        <v>#DIV/0!</v>
      </c>
      <c r="M49" s="185"/>
      <c r="N49" s="281"/>
    </row>
    <row r="50" spans="1:15" ht="11.25" customHeight="1" x14ac:dyDescent="0.2">
      <c r="A50" s="145" t="s">
        <v>242</v>
      </c>
      <c r="B50" s="133"/>
      <c r="C50" s="125">
        <v>5</v>
      </c>
      <c r="D50" s="184" t="e">
        <f>R40/R35*$C50</f>
        <v>#DIV/0!</v>
      </c>
      <c r="E50" s="185"/>
      <c r="F50" s="184" t="e">
        <f>S40/S35*$C50</f>
        <v>#DIV/0!</v>
      </c>
      <c r="G50" s="185"/>
      <c r="H50" s="184" t="e">
        <f>T40/T35*$C50</f>
        <v>#DIV/0!</v>
      </c>
      <c r="I50" s="185"/>
      <c r="J50" s="184" t="e">
        <f>U40/U35*$C50</f>
        <v>#DIV/0!</v>
      </c>
      <c r="K50" s="185"/>
      <c r="L50" s="184" t="e">
        <f>V40/V35*$C50</f>
        <v>#DIV/0!</v>
      </c>
      <c r="M50" s="185"/>
      <c r="N50" s="281"/>
    </row>
    <row r="51" spans="1:15" ht="11.25" customHeight="1" x14ac:dyDescent="0.2">
      <c r="A51" s="145" t="s">
        <v>243</v>
      </c>
      <c r="B51" s="133"/>
      <c r="C51" s="125">
        <v>0.3</v>
      </c>
      <c r="D51" s="184" t="e">
        <f>R29/R35*$C51</f>
        <v>#DIV/0!</v>
      </c>
      <c r="E51" s="185"/>
      <c r="F51" s="184" t="e">
        <f>S29/S35*$C51</f>
        <v>#DIV/0!</v>
      </c>
      <c r="G51" s="185"/>
      <c r="H51" s="184" t="e">
        <f>T29/T35*$C51</f>
        <v>#DIV/0!</v>
      </c>
      <c r="I51" s="185"/>
      <c r="J51" s="184" t="e">
        <f>U29/U35*$C51</f>
        <v>#DIV/0!</v>
      </c>
      <c r="K51" s="185"/>
      <c r="L51" s="184" t="e">
        <f>V29/V35*$C51</f>
        <v>#DIV/0!</v>
      </c>
      <c r="M51" s="185"/>
      <c r="N51" s="281"/>
    </row>
    <row r="52" spans="1:15" ht="11.25" customHeight="1" x14ac:dyDescent="0.2">
      <c r="A52" s="145" t="s">
        <v>244</v>
      </c>
      <c r="B52" s="133"/>
      <c r="C52" s="125">
        <v>0.1</v>
      </c>
      <c r="D52" s="187" t="e">
        <f>R35/R34*$C52</f>
        <v>#DIV/0!</v>
      </c>
      <c r="E52" s="188"/>
      <c r="F52" s="187" t="e">
        <f>S35/S34*$C52</f>
        <v>#DIV/0!</v>
      </c>
      <c r="G52" s="188"/>
      <c r="H52" s="187" t="e">
        <f>T35/T34*$C52</f>
        <v>#DIV/0!</v>
      </c>
      <c r="I52" s="188"/>
      <c r="J52" s="187" t="e">
        <f>U35/U34*$C52</f>
        <v>#DIV/0!</v>
      </c>
      <c r="K52" s="188"/>
      <c r="L52" s="187" t="e">
        <f>V35/V34*$C52</f>
        <v>#DIV/0!</v>
      </c>
      <c r="M52" s="188"/>
      <c r="N52" s="281"/>
    </row>
    <row r="53" spans="1:15" s="171" customFormat="1" ht="11.25" customHeight="1" x14ac:dyDescent="0.2">
      <c r="A53" s="175" t="s">
        <v>245</v>
      </c>
      <c r="B53" s="176"/>
      <c r="C53" s="177"/>
      <c r="D53" s="190" t="e">
        <f>SUM(D47:D52)</f>
        <v>#DIV/0!</v>
      </c>
      <c r="E53" s="191"/>
      <c r="F53" s="190" t="e">
        <f>SUM(F47:F52)</f>
        <v>#DIV/0!</v>
      </c>
      <c r="G53" s="191"/>
      <c r="H53" s="190" t="e">
        <f>SUM(H47:H52)</f>
        <v>#DIV/0!</v>
      </c>
      <c r="I53" s="191"/>
      <c r="J53" s="190" t="e">
        <f>SUM(J47:J52)</f>
        <v>#DIV/0!</v>
      </c>
      <c r="K53" s="191"/>
      <c r="L53" s="190" t="e">
        <f>SUM(L47:L52)</f>
        <v>#DIV/0!</v>
      </c>
      <c r="M53" s="191"/>
      <c r="N53" s="285"/>
    </row>
    <row r="54" spans="1:15" ht="11.25" customHeight="1" x14ac:dyDescent="0.2">
      <c r="A54" s="56" t="str">
        <f>A47</f>
        <v>1.1 Cashflow ./. Liablilities</v>
      </c>
      <c r="B54" s="142"/>
      <c r="C54" s="111"/>
      <c r="D54" s="133"/>
      <c r="E54" s="133"/>
      <c r="F54" s="133"/>
      <c r="G54" s="133"/>
      <c r="H54" s="133"/>
      <c r="I54" s="133"/>
      <c r="J54" s="133"/>
      <c r="K54" s="133"/>
      <c r="L54" s="133"/>
      <c r="M54" s="133"/>
      <c r="N54" s="281"/>
    </row>
    <row r="55" spans="1:15" s="171" customFormat="1" ht="11.25" customHeight="1" x14ac:dyDescent="0.2">
      <c r="A55" s="143"/>
      <c r="B55" s="135"/>
      <c r="C55" s="169"/>
      <c r="D55" s="133"/>
      <c r="E55" s="133"/>
      <c r="F55" s="133"/>
      <c r="G55" s="133"/>
      <c r="H55" s="133"/>
      <c r="I55" s="133"/>
      <c r="J55" s="133"/>
      <c r="K55" s="133"/>
      <c r="L55" s="133"/>
      <c r="M55" s="133"/>
      <c r="N55" s="281"/>
      <c r="O55" s="132"/>
    </row>
    <row r="56" spans="1:15" s="171" customFormat="1" ht="11.25" customHeight="1" x14ac:dyDescent="0.2">
      <c r="A56" s="145"/>
      <c r="B56" s="135"/>
      <c r="C56" s="169" t="s">
        <v>101</v>
      </c>
      <c r="D56" s="133"/>
      <c r="E56" s="133"/>
      <c r="F56" s="133"/>
      <c r="G56" s="133"/>
      <c r="H56" s="133"/>
      <c r="I56" s="133"/>
      <c r="J56" s="133"/>
      <c r="K56" s="133"/>
      <c r="L56" s="133"/>
      <c r="M56" s="133"/>
      <c r="N56" s="281"/>
      <c r="O56" s="132"/>
    </row>
    <row r="57" spans="1:15" s="171" customFormat="1" ht="11.25" customHeight="1" x14ac:dyDescent="0.2">
      <c r="A57" s="146"/>
      <c r="B57" s="138"/>
      <c r="C57" s="179"/>
      <c r="D57" s="133"/>
      <c r="E57" s="133"/>
      <c r="F57" s="133"/>
      <c r="G57" s="133"/>
      <c r="H57" s="133"/>
      <c r="I57" s="133"/>
      <c r="J57" s="133"/>
      <c r="K57" s="133"/>
      <c r="L57" s="133"/>
      <c r="M57" s="133"/>
      <c r="N57" s="281"/>
      <c r="O57" s="132"/>
    </row>
    <row r="58" spans="1:15" ht="11.25" customHeight="1" x14ac:dyDescent="0.2">
      <c r="A58" s="56" t="str">
        <f>A48</f>
        <v>1.2 Balance Sheet Total ./. Liablilities</v>
      </c>
      <c r="B58" s="142"/>
      <c r="C58" s="111"/>
      <c r="D58" s="133"/>
      <c r="E58" s="133"/>
      <c r="F58" s="133"/>
      <c r="G58" s="133"/>
      <c r="H58" s="133"/>
      <c r="I58" s="133"/>
      <c r="J58" s="133"/>
      <c r="K58" s="133"/>
      <c r="L58" s="133"/>
      <c r="M58" s="133"/>
      <c r="N58" s="281"/>
    </row>
    <row r="59" spans="1:15" ht="11.25" customHeight="1" x14ac:dyDescent="0.2">
      <c r="A59" s="143"/>
      <c r="B59" s="135"/>
      <c r="C59" s="169"/>
      <c r="D59" s="133"/>
      <c r="E59" s="133"/>
      <c r="F59" s="133"/>
      <c r="G59" s="133"/>
      <c r="H59" s="133"/>
      <c r="I59" s="133"/>
      <c r="J59" s="133"/>
      <c r="K59" s="133"/>
      <c r="L59" s="133"/>
      <c r="M59" s="133"/>
      <c r="N59" s="281"/>
    </row>
    <row r="60" spans="1:15" ht="11.25" customHeight="1" x14ac:dyDescent="0.2">
      <c r="A60" s="145"/>
      <c r="B60" s="135"/>
      <c r="C60" s="169" t="s">
        <v>101</v>
      </c>
      <c r="D60" s="133"/>
      <c r="E60" s="133"/>
      <c r="F60" s="133"/>
      <c r="G60" s="133"/>
      <c r="H60" s="133"/>
      <c r="I60" s="133"/>
      <c r="J60" s="133"/>
      <c r="K60" s="133"/>
      <c r="L60" s="133"/>
      <c r="M60" s="133"/>
      <c r="N60" s="281"/>
    </row>
    <row r="61" spans="1:15" ht="11.25" customHeight="1" x14ac:dyDescent="0.2">
      <c r="A61" s="146"/>
      <c r="B61" s="138"/>
      <c r="C61" s="179"/>
      <c r="D61" s="133"/>
      <c r="E61" s="133"/>
      <c r="F61" s="133"/>
      <c r="G61" s="133"/>
      <c r="H61" s="133"/>
      <c r="I61" s="133"/>
      <c r="J61" s="133"/>
      <c r="K61" s="133"/>
      <c r="L61" s="133"/>
      <c r="M61" s="133"/>
      <c r="N61" s="281"/>
    </row>
    <row r="62" spans="1:15" ht="11.25" customHeight="1" x14ac:dyDescent="0.2">
      <c r="A62" s="56" t="str">
        <f>A49</f>
        <v>1.3 EAT ./. Balance Sheet Total</v>
      </c>
      <c r="B62" s="142"/>
      <c r="C62" s="111"/>
      <c r="D62" s="133"/>
      <c r="E62" s="133"/>
      <c r="F62" s="133"/>
      <c r="G62" s="133"/>
      <c r="H62" s="133"/>
      <c r="I62" s="133"/>
      <c r="J62" s="133"/>
      <c r="K62" s="133"/>
      <c r="L62" s="133"/>
      <c r="M62" s="133"/>
      <c r="N62" s="281"/>
    </row>
    <row r="63" spans="1:15" ht="11.25" customHeight="1" x14ac:dyDescent="0.2">
      <c r="A63" s="143"/>
      <c r="B63" s="135"/>
      <c r="C63" s="169"/>
      <c r="D63" s="133"/>
      <c r="E63" s="133"/>
      <c r="F63" s="133"/>
      <c r="G63" s="133"/>
      <c r="H63" s="133"/>
      <c r="I63" s="133"/>
      <c r="J63" s="133"/>
      <c r="K63" s="133"/>
      <c r="L63" s="133"/>
      <c r="M63" s="133"/>
      <c r="N63" s="281"/>
    </row>
    <row r="64" spans="1:15" ht="11.25" customHeight="1" x14ac:dyDescent="0.2">
      <c r="A64" s="145"/>
      <c r="B64" s="135"/>
      <c r="C64" s="169" t="s">
        <v>101</v>
      </c>
      <c r="D64" s="133"/>
      <c r="E64" s="133"/>
      <c r="F64" s="133"/>
      <c r="G64" s="133"/>
      <c r="H64" s="133"/>
      <c r="I64" s="133"/>
      <c r="J64" s="133"/>
      <c r="K64" s="133"/>
      <c r="L64" s="133"/>
      <c r="M64" s="133"/>
      <c r="N64" s="281"/>
    </row>
    <row r="65" spans="1:14" ht="11.25" customHeight="1" x14ac:dyDescent="0.2">
      <c r="A65" s="146"/>
      <c r="B65" s="138"/>
      <c r="C65" s="179"/>
      <c r="D65" s="133"/>
      <c r="E65" s="133"/>
      <c r="F65" s="133"/>
      <c r="G65" s="133"/>
      <c r="H65" s="133"/>
      <c r="I65" s="133"/>
      <c r="J65" s="133"/>
      <c r="K65" s="133"/>
      <c r="L65" s="133"/>
      <c r="M65" s="133"/>
      <c r="N65" s="281"/>
    </row>
    <row r="66" spans="1:14" ht="11.25" customHeight="1" x14ac:dyDescent="0.2">
      <c r="A66" s="56" t="str">
        <f>A50</f>
        <v>1.4 EAT ./. Total Sales</v>
      </c>
      <c r="B66" s="142"/>
      <c r="C66" s="111"/>
      <c r="D66" s="133"/>
      <c r="E66" s="133"/>
      <c r="F66" s="133"/>
      <c r="G66" s="133"/>
      <c r="H66" s="133"/>
      <c r="I66" s="133"/>
      <c r="J66" s="133"/>
      <c r="K66" s="133"/>
      <c r="L66" s="133"/>
      <c r="M66" s="133"/>
      <c r="N66" s="281"/>
    </row>
    <row r="67" spans="1:14" ht="11.25" customHeight="1" x14ac:dyDescent="0.2">
      <c r="A67" s="143"/>
      <c r="B67" s="135"/>
      <c r="C67" s="169"/>
      <c r="D67" s="133"/>
      <c r="E67" s="133"/>
      <c r="F67" s="133"/>
      <c r="G67" s="133"/>
      <c r="H67" s="133"/>
      <c r="I67" s="133"/>
      <c r="J67" s="133"/>
      <c r="K67" s="133"/>
      <c r="L67" s="133"/>
      <c r="M67" s="133"/>
      <c r="N67" s="281"/>
    </row>
    <row r="68" spans="1:14" ht="11.25" customHeight="1" x14ac:dyDescent="0.2">
      <c r="A68" s="145"/>
      <c r="B68" s="135"/>
      <c r="C68" s="169" t="s">
        <v>101</v>
      </c>
      <c r="D68" s="133"/>
      <c r="E68" s="133"/>
      <c r="F68" s="133"/>
      <c r="G68" s="133"/>
      <c r="H68" s="133"/>
      <c r="I68" s="133"/>
      <c r="J68" s="133"/>
      <c r="K68" s="133"/>
      <c r="L68" s="133"/>
      <c r="M68" s="133"/>
      <c r="N68" s="281"/>
    </row>
    <row r="69" spans="1:14" ht="11.25" customHeight="1" x14ac:dyDescent="0.2">
      <c r="A69" s="146"/>
      <c r="B69" s="138"/>
      <c r="C69" s="179"/>
      <c r="D69" s="133"/>
      <c r="E69" s="133"/>
      <c r="F69" s="133"/>
      <c r="G69" s="133"/>
      <c r="H69" s="133"/>
      <c r="I69" s="133"/>
      <c r="J69" s="133"/>
      <c r="K69" s="133"/>
      <c r="L69" s="133"/>
      <c r="M69" s="133"/>
      <c r="N69" s="281"/>
    </row>
    <row r="70" spans="1:14" ht="11.25" customHeight="1" x14ac:dyDescent="0.2">
      <c r="A70" s="56" t="str">
        <f>A51</f>
        <v>1.5 Stock ./. Total Sales</v>
      </c>
      <c r="B70" s="142"/>
      <c r="C70" s="111"/>
      <c r="D70" s="133"/>
      <c r="E70" s="133"/>
      <c r="F70" s="133"/>
      <c r="G70" s="133"/>
      <c r="H70" s="133"/>
      <c r="I70" s="133"/>
      <c r="J70" s="133"/>
      <c r="K70" s="133"/>
      <c r="L70" s="133"/>
      <c r="M70" s="133"/>
      <c r="N70" s="281"/>
    </row>
    <row r="71" spans="1:14" ht="11.25" customHeight="1" x14ac:dyDescent="0.2">
      <c r="A71" s="143"/>
      <c r="B71" s="135"/>
      <c r="C71" s="169"/>
      <c r="D71" s="133"/>
      <c r="E71" s="133"/>
      <c r="F71" s="133"/>
      <c r="G71" s="133"/>
      <c r="H71" s="133"/>
      <c r="I71" s="133"/>
      <c r="J71" s="133"/>
      <c r="K71" s="133"/>
      <c r="L71" s="133"/>
      <c r="M71" s="133"/>
      <c r="N71" s="281"/>
    </row>
    <row r="72" spans="1:14" ht="11.25" customHeight="1" x14ac:dyDescent="0.2">
      <c r="A72" s="145"/>
      <c r="B72" s="135"/>
      <c r="C72" s="169" t="s">
        <v>101</v>
      </c>
      <c r="D72" s="133"/>
      <c r="E72" s="133"/>
      <c r="F72" s="133"/>
      <c r="G72" s="133"/>
      <c r="H72" s="133"/>
      <c r="I72" s="133"/>
      <c r="J72" s="133"/>
      <c r="K72" s="133"/>
      <c r="L72" s="133"/>
      <c r="M72" s="133"/>
      <c r="N72" s="281"/>
    </row>
    <row r="73" spans="1:14" ht="11.25" customHeight="1" x14ac:dyDescent="0.2">
      <c r="A73" s="146"/>
      <c r="B73" s="138"/>
      <c r="C73" s="179"/>
      <c r="D73" s="133"/>
      <c r="E73" s="133"/>
      <c r="F73" s="133"/>
      <c r="G73" s="133"/>
      <c r="H73" s="133"/>
      <c r="I73" s="133"/>
      <c r="J73" s="133"/>
      <c r="K73" s="133"/>
      <c r="L73" s="133"/>
      <c r="M73" s="133"/>
      <c r="N73" s="281"/>
    </row>
    <row r="74" spans="1:14" ht="11.25" customHeight="1" x14ac:dyDescent="0.2">
      <c r="A74" s="56" t="str">
        <f>A52</f>
        <v>1.6 Total Sales ./. Balance Sheet Total</v>
      </c>
      <c r="B74" s="142"/>
      <c r="C74" s="111"/>
      <c r="D74" s="133"/>
      <c r="E74" s="133"/>
      <c r="F74" s="133"/>
      <c r="G74" s="133"/>
      <c r="H74" s="133"/>
      <c r="I74" s="133"/>
      <c r="J74" s="133"/>
      <c r="K74" s="133"/>
      <c r="L74" s="133"/>
      <c r="M74" s="133"/>
      <c r="N74" s="282"/>
    </row>
    <row r="75" spans="1:14" ht="11.25" customHeight="1" x14ac:dyDescent="0.2">
      <c r="A75" s="143"/>
      <c r="B75" s="135"/>
      <c r="C75" s="169"/>
      <c r="D75" s="133"/>
      <c r="E75" s="133"/>
      <c r="F75" s="133"/>
      <c r="G75" s="133"/>
      <c r="H75" s="133"/>
      <c r="I75" s="133"/>
      <c r="J75" s="133"/>
      <c r="K75" s="133"/>
      <c r="L75" s="133"/>
      <c r="M75" s="133"/>
      <c r="N75" s="282"/>
    </row>
    <row r="76" spans="1:14" ht="11.25" customHeight="1" x14ac:dyDescent="0.2">
      <c r="A76" s="145"/>
      <c r="B76" s="135"/>
      <c r="C76" s="169" t="s">
        <v>101</v>
      </c>
      <c r="D76" s="133"/>
      <c r="E76" s="133"/>
      <c r="F76" s="133"/>
      <c r="G76" s="133"/>
      <c r="H76" s="133"/>
      <c r="I76" s="133"/>
      <c r="J76" s="133"/>
      <c r="K76" s="133"/>
      <c r="L76" s="133"/>
      <c r="M76" s="133"/>
      <c r="N76" s="282"/>
    </row>
    <row r="77" spans="1:14" ht="11.25" customHeight="1" x14ac:dyDescent="0.2">
      <c r="A77" s="146"/>
      <c r="B77" s="138"/>
      <c r="C77" s="179"/>
      <c r="D77" s="133"/>
      <c r="E77" s="133"/>
      <c r="F77" s="133"/>
      <c r="G77" s="133"/>
      <c r="H77" s="133"/>
      <c r="I77" s="133"/>
      <c r="J77" s="133"/>
      <c r="K77" s="133"/>
      <c r="L77" s="133"/>
      <c r="M77" s="133"/>
      <c r="N77" s="282"/>
    </row>
    <row r="78" spans="1:14" ht="11.25" customHeight="1" x14ac:dyDescent="0.2">
      <c r="A78" s="317"/>
      <c r="B78" s="318"/>
      <c r="C78" s="319" t="s">
        <v>108</v>
      </c>
      <c r="D78" s="93" t="s">
        <v>142</v>
      </c>
      <c r="E78" s="218"/>
      <c r="F78" s="219" t="s">
        <v>143</v>
      </c>
      <c r="G78" s="219" t="s">
        <v>144</v>
      </c>
      <c r="H78" s="219"/>
      <c r="I78" s="219" t="s">
        <v>145</v>
      </c>
      <c r="J78" s="219"/>
      <c r="K78" s="220" t="s">
        <v>146</v>
      </c>
      <c r="L78" s="219"/>
      <c r="M78" s="218"/>
      <c r="N78" s="282"/>
    </row>
    <row r="79" spans="1:14" ht="11.25" customHeight="1" x14ac:dyDescent="0.2">
      <c r="A79" s="295"/>
      <c r="B79" s="315"/>
      <c r="C79" s="330" t="s">
        <v>291</v>
      </c>
      <c r="D79" s="317"/>
      <c r="E79" s="324"/>
      <c r="F79" s="301"/>
      <c r="G79" s="324"/>
      <c r="H79" s="301"/>
      <c r="I79" s="324"/>
      <c r="J79" s="301"/>
      <c r="K79" s="324"/>
      <c r="L79" s="318"/>
      <c r="M79" s="324"/>
      <c r="N79" s="282"/>
    </row>
    <row r="80" spans="1:14" ht="11.25" customHeight="1" x14ac:dyDescent="0.2">
      <c r="A80" s="320"/>
      <c r="B80" s="315"/>
      <c r="C80" s="315"/>
      <c r="D80" s="295"/>
      <c r="E80" s="323"/>
      <c r="F80" s="281"/>
      <c r="G80" s="323"/>
      <c r="H80" s="281"/>
      <c r="I80" s="323"/>
      <c r="J80" s="281"/>
      <c r="K80" s="323"/>
      <c r="L80" s="315"/>
      <c r="M80" s="323"/>
      <c r="N80" s="282"/>
    </row>
    <row r="81" spans="1:14" ht="11.25" customHeight="1" x14ac:dyDescent="0.2">
      <c r="A81" s="302"/>
      <c r="B81" s="321"/>
      <c r="C81" s="322"/>
      <c r="D81" s="302"/>
      <c r="E81" s="325"/>
      <c r="F81" s="303"/>
      <c r="G81" s="325"/>
      <c r="H81" s="303"/>
      <c r="I81" s="325"/>
      <c r="J81" s="303"/>
      <c r="K81" s="325"/>
      <c r="L81" s="321"/>
      <c r="M81" s="325"/>
      <c r="N81" s="282"/>
    </row>
    <row r="82" spans="1:14" ht="11.25" customHeight="1" x14ac:dyDescent="0.2">
      <c r="A82" s="175" t="str">
        <f>A53</f>
        <v>2. Discriminant Function</v>
      </c>
      <c r="B82" s="176"/>
      <c r="C82" s="175"/>
      <c r="D82" s="221" t="e">
        <f>D53</f>
        <v>#DIV/0!</v>
      </c>
      <c r="E82" s="222"/>
      <c r="F82" s="221" t="e">
        <f>F53</f>
        <v>#DIV/0!</v>
      </c>
      <c r="G82" s="222"/>
      <c r="H82" s="221" t="e">
        <f>H53</f>
        <v>#DIV/0!</v>
      </c>
      <c r="I82" s="222"/>
      <c r="J82" s="221" t="e">
        <f>J53</f>
        <v>#DIV/0!</v>
      </c>
      <c r="K82" s="222"/>
      <c r="L82" s="221" t="e">
        <f>L53</f>
        <v>#DIV/0!</v>
      </c>
      <c r="M82" s="222"/>
      <c r="N82" s="282"/>
    </row>
    <row r="83" spans="1:14" ht="11.25" customHeight="1" x14ac:dyDescent="0.2">
      <c r="A83" s="282"/>
      <c r="B83" s="282"/>
      <c r="C83" s="282"/>
      <c r="D83" s="281"/>
      <c r="E83" s="323"/>
      <c r="F83" s="281"/>
      <c r="G83" s="323"/>
      <c r="H83" s="281"/>
      <c r="I83" s="323"/>
      <c r="J83" s="281"/>
      <c r="K83" s="323"/>
      <c r="L83" s="315"/>
      <c r="M83" s="323"/>
      <c r="N83" s="282"/>
    </row>
    <row r="84" spans="1:14" ht="11.25" customHeight="1" x14ac:dyDescent="0.2">
      <c r="A84" s="282"/>
      <c r="B84" s="282"/>
      <c r="C84" s="282"/>
      <c r="D84" s="209"/>
      <c r="E84" s="210"/>
      <c r="F84" s="212" t="str">
        <f>$F$4</f>
        <v>PLAN</v>
      </c>
      <c r="G84" s="210"/>
      <c r="H84" s="210"/>
      <c r="I84" s="210"/>
      <c r="J84" s="210"/>
      <c r="K84" s="210"/>
      <c r="L84" s="213">
        <f>$L$4</f>
        <v>0</v>
      </c>
      <c r="M84" s="211"/>
      <c r="N84" s="315"/>
    </row>
    <row r="85" spans="1:14" ht="11.25" customHeight="1" x14ac:dyDescent="0.2">
      <c r="A85" s="225" t="s">
        <v>246</v>
      </c>
      <c r="B85" s="120"/>
      <c r="C85" s="151"/>
      <c r="D85" s="148">
        <f>D5</f>
        <v>2021</v>
      </c>
      <c r="E85" s="33"/>
      <c r="F85" s="148">
        <f t="shared" ref="F85" si="9">F5</f>
        <v>2022</v>
      </c>
      <c r="G85" s="33"/>
      <c r="H85" s="148">
        <f t="shared" ref="H85" si="10">H5</f>
        <v>2023</v>
      </c>
      <c r="I85" s="33"/>
      <c r="J85" s="148">
        <f t="shared" ref="J85" si="11">J5</f>
        <v>2024</v>
      </c>
      <c r="K85" s="33"/>
      <c r="L85" s="148">
        <f t="shared" ref="L85" si="12">L5</f>
        <v>2025</v>
      </c>
      <c r="M85" s="33"/>
      <c r="N85" s="315"/>
    </row>
    <row r="86" spans="1:14" ht="11.25" customHeight="1" x14ac:dyDescent="0.2">
      <c r="A86" s="168"/>
      <c r="B86" s="150"/>
      <c r="C86" s="152"/>
      <c r="D86" s="149" t="str">
        <f>D6</f>
        <v>PLAN</v>
      </c>
      <c r="E86" s="37"/>
      <c r="F86" s="149" t="str">
        <f t="shared" ref="F86" si="13">F6</f>
        <v>PLAN</v>
      </c>
      <c r="G86" s="37"/>
      <c r="H86" s="149" t="str">
        <f t="shared" ref="H86" si="14">H6</f>
        <v>PLAN</v>
      </c>
      <c r="I86" s="37"/>
      <c r="J86" s="149" t="str">
        <f t="shared" ref="J86" si="15">J6</f>
        <v>PLAN</v>
      </c>
      <c r="K86" s="37"/>
      <c r="L86" s="149" t="str">
        <f t="shared" ref="L86" si="16">L6</f>
        <v>PLAN</v>
      </c>
      <c r="M86" s="37"/>
      <c r="N86" s="315"/>
    </row>
    <row r="87" spans="1:14" ht="11.25" customHeight="1" x14ac:dyDescent="0.2">
      <c r="A87" s="174" t="s">
        <v>117</v>
      </c>
      <c r="B87" s="153"/>
      <c r="C87" s="154"/>
      <c r="D87" s="118" t="s">
        <v>100</v>
      </c>
      <c r="E87" s="123"/>
      <c r="F87" s="118" t="s">
        <v>100</v>
      </c>
      <c r="G87" s="123"/>
      <c r="H87" s="118" t="s">
        <v>100</v>
      </c>
      <c r="I87" s="123"/>
      <c r="J87" s="118" t="s">
        <v>100</v>
      </c>
      <c r="K87" s="123"/>
      <c r="L87" s="118" t="s">
        <v>100</v>
      </c>
      <c r="M87" s="123"/>
      <c r="N87" s="315"/>
    </row>
    <row r="88" spans="1:14" ht="11.25" customHeight="1" x14ac:dyDescent="0.2">
      <c r="A88" s="56" t="s">
        <v>147</v>
      </c>
      <c r="B88" s="35" t="s">
        <v>116</v>
      </c>
      <c r="C88" s="155"/>
      <c r="D88" s="164"/>
      <c r="E88" s="165"/>
      <c r="F88" s="164"/>
      <c r="G88" s="165"/>
      <c r="H88" s="164"/>
      <c r="I88" s="165"/>
      <c r="J88" s="164"/>
      <c r="K88" s="165"/>
      <c r="L88" s="164"/>
      <c r="M88" s="165"/>
      <c r="N88" s="315"/>
    </row>
    <row r="89" spans="1:14" ht="11.25" customHeight="1" x14ac:dyDescent="0.2">
      <c r="A89" s="143"/>
      <c r="B89" s="135" t="s">
        <v>148</v>
      </c>
      <c r="C89" s="156"/>
      <c r="D89" s="163" t="e">
        <f>R41/R42*100</f>
        <v>#DIV/0!</v>
      </c>
      <c r="E89" s="189" t="s">
        <v>1</v>
      </c>
      <c r="F89" s="163" t="e">
        <f>S41/S42*100</f>
        <v>#DIV/0!</v>
      </c>
      <c r="G89" s="189" t="s">
        <v>1</v>
      </c>
      <c r="H89" s="163" t="e">
        <f>T41/T42*100</f>
        <v>#DIV/0!</v>
      </c>
      <c r="I89" s="189" t="s">
        <v>1</v>
      </c>
      <c r="J89" s="163" t="e">
        <f>U41/U42*100</f>
        <v>#DIV/0!</v>
      </c>
      <c r="K89" s="189" t="s">
        <v>1</v>
      </c>
      <c r="L89" s="163" t="e">
        <f>V41/V42*100</f>
        <v>#DIV/0!</v>
      </c>
      <c r="M89" s="189" t="s">
        <v>1</v>
      </c>
      <c r="N89" s="315"/>
    </row>
    <row r="90" spans="1:14" x14ac:dyDescent="0.2">
      <c r="A90" s="145"/>
      <c r="B90" s="135"/>
      <c r="C90" s="156"/>
      <c r="D90" s="60"/>
      <c r="E90" s="114"/>
      <c r="F90" s="60"/>
      <c r="G90" s="114"/>
      <c r="H90" s="60"/>
      <c r="I90" s="114"/>
      <c r="J90" s="60"/>
      <c r="K90" s="114"/>
      <c r="L90" s="60"/>
      <c r="M90" s="114"/>
      <c r="N90" s="281"/>
    </row>
    <row r="91" spans="1:14" ht="4.5" customHeight="1" x14ac:dyDescent="0.2">
      <c r="A91" s="146"/>
      <c r="B91" s="138"/>
      <c r="C91" s="139"/>
      <c r="D91" s="146"/>
      <c r="E91" s="122"/>
      <c r="F91" s="146"/>
      <c r="G91" s="122"/>
      <c r="H91" s="146"/>
      <c r="I91" s="122"/>
      <c r="J91" s="146"/>
      <c r="K91" s="122"/>
      <c r="L91" s="157"/>
      <c r="M91" s="122"/>
      <c r="N91" s="281"/>
    </row>
    <row r="92" spans="1:14" ht="11.25" customHeight="1" x14ac:dyDescent="0.2">
      <c r="A92" s="282"/>
      <c r="B92" s="282"/>
      <c r="C92" s="282"/>
      <c r="D92" s="171"/>
      <c r="E92" s="171"/>
      <c r="F92" s="171"/>
      <c r="G92" s="171"/>
      <c r="H92" s="171"/>
      <c r="I92" s="171"/>
      <c r="J92" s="171"/>
      <c r="K92" s="171"/>
      <c r="L92" s="171"/>
      <c r="M92" s="171"/>
      <c r="N92" s="279"/>
    </row>
    <row r="93" spans="1:14" ht="11.25" customHeight="1" x14ac:dyDescent="0.2">
      <c r="A93" s="303"/>
      <c r="B93" s="282"/>
      <c r="C93" s="282"/>
      <c r="D93" s="209"/>
      <c r="E93" s="210"/>
      <c r="F93" s="212" t="str">
        <f>$F$4</f>
        <v>PLAN</v>
      </c>
      <c r="G93" s="210"/>
      <c r="H93" s="210"/>
      <c r="I93" s="210"/>
      <c r="J93" s="210"/>
      <c r="K93" s="210"/>
      <c r="L93" s="213">
        <f>$L$4</f>
        <v>0</v>
      </c>
      <c r="M93" s="211"/>
      <c r="N93" s="282"/>
    </row>
    <row r="94" spans="1:14" ht="11.25" customHeight="1" x14ac:dyDescent="0.2">
      <c r="A94" s="168" t="s">
        <v>247</v>
      </c>
      <c r="B94" s="120"/>
      <c r="C94" s="151"/>
      <c r="D94" s="32">
        <f>D5</f>
        <v>2021</v>
      </c>
      <c r="E94" s="33"/>
      <c r="F94" s="32">
        <f t="shared" ref="F94" si="17">F5</f>
        <v>2022</v>
      </c>
      <c r="G94" s="33"/>
      <c r="H94" s="32">
        <f t="shared" ref="H94" si="18">H5</f>
        <v>2023</v>
      </c>
      <c r="I94" s="33"/>
      <c r="J94" s="32">
        <f t="shared" ref="J94" si="19">J5</f>
        <v>2024</v>
      </c>
      <c r="K94" s="33"/>
      <c r="L94" s="32">
        <f t="shared" ref="L94" si="20">L5</f>
        <v>2025</v>
      </c>
      <c r="M94" s="33"/>
      <c r="N94" s="282"/>
    </row>
    <row r="95" spans="1:14" ht="11.25" customHeight="1" x14ac:dyDescent="0.2">
      <c r="A95" s="226" t="s">
        <v>248</v>
      </c>
      <c r="B95" s="150"/>
      <c r="C95" s="152"/>
      <c r="D95" s="36" t="str">
        <f>D6</f>
        <v>PLAN</v>
      </c>
      <c r="E95" s="37"/>
      <c r="F95" s="36" t="str">
        <f t="shared" ref="F95" si="21">F6</f>
        <v>PLAN</v>
      </c>
      <c r="G95" s="37"/>
      <c r="H95" s="36" t="str">
        <f t="shared" ref="H95" si="22">H6</f>
        <v>PLAN</v>
      </c>
      <c r="I95" s="37"/>
      <c r="J95" s="36" t="str">
        <f t="shared" ref="J95" si="23">J6</f>
        <v>PLAN</v>
      </c>
      <c r="K95" s="37"/>
      <c r="L95" s="36" t="str">
        <f t="shared" ref="L95" si="24">L6</f>
        <v>PLAN</v>
      </c>
      <c r="M95" s="37"/>
      <c r="N95" s="282"/>
    </row>
    <row r="96" spans="1:14" ht="11.25" customHeight="1" x14ac:dyDescent="0.2">
      <c r="A96" s="174"/>
      <c r="B96" s="153"/>
      <c r="C96" s="154"/>
      <c r="D96" s="43" t="s">
        <v>100</v>
      </c>
      <c r="E96" s="223" t="s">
        <v>218</v>
      </c>
      <c r="F96" s="43" t="s">
        <v>100</v>
      </c>
      <c r="G96" s="223" t="s">
        <v>218</v>
      </c>
      <c r="H96" s="43" t="s">
        <v>100</v>
      </c>
      <c r="I96" s="223" t="s">
        <v>218</v>
      </c>
      <c r="J96" s="43" t="s">
        <v>100</v>
      </c>
      <c r="K96" s="223" t="s">
        <v>218</v>
      </c>
      <c r="L96" s="43" t="s">
        <v>100</v>
      </c>
      <c r="M96" s="223" t="s">
        <v>218</v>
      </c>
      <c r="N96" s="282"/>
    </row>
    <row r="97" spans="1:14" ht="11.25" customHeight="1" x14ac:dyDescent="0.2">
      <c r="A97" s="133" t="str">
        <f>A5</f>
        <v>A. Materiality Limit</v>
      </c>
      <c r="B97" s="133"/>
      <c r="C97" s="145" t="str">
        <f>A8</f>
        <v>Economic Materiality</v>
      </c>
      <c r="D97" s="215">
        <f>D9</f>
        <v>0</v>
      </c>
      <c r="E97" s="133"/>
      <c r="F97" s="215">
        <f>F9</f>
        <v>0</v>
      </c>
      <c r="G97" s="133"/>
      <c r="H97" s="215">
        <f>H9</f>
        <v>0</v>
      </c>
      <c r="I97" s="133"/>
      <c r="J97" s="215">
        <f>J9</f>
        <v>0</v>
      </c>
      <c r="K97" s="133"/>
      <c r="L97" s="215">
        <f>L9</f>
        <v>0</v>
      </c>
      <c r="M97" s="133"/>
      <c r="N97" s="295"/>
    </row>
    <row r="98" spans="1:14" ht="11.25" customHeight="1" x14ac:dyDescent="0.2">
      <c r="A98" s="145" t="s">
        <v>249</v>
      </c>
      <c r="B98" s="162"/>
      <c r="C98" s="180" t="str">
        <f>C18</f>
        <v>1.1 Equity Ratio</v>
      </c>
      <c r="D98" s="206" t="e">
        <f>IF(D18&gt;30%,1,IF(D18&gt;20%,2,IF(D18&gt;10%,3,IF(D18&gt;0%,4,5))))</f>
        <v>#DIV/0!</v>
      </c>
      <c r="E98" s="407" t="e">
        <f>IF(D105&lt;3,""," ")</f>
        <v>#DIV/0!</v>
      </c>
      <c r="F98" s="216" t="e">
        <f>IF(F18&gt;30%,1,IF(F18&gt;20%,2,IF(F18&gt;10%,3,IF(F18&gt;0%,4,5))))</f>
        <v>#DIV/0!</v>
      </c>
      <c r="G98" s="407" t="e">
        <f>IF(F105&lt;3,""," ")</f>
        <v>#DIV/0!</v>
      </c>
      <c r="H98" s="206" t="e">
        <f>IF(H18&gt;30%,1,IF(H18&gt;20%,2,IF(H18&gt;10%,3,IF(H18&gt;0%,4,5))))</f>
        <v>#DIV/0!</v>
      </c>
      <c r="I98" s="407" t="e">
        <f>IF(H105&lt;3,""," ")</f>
        <v>#DIV/0!</v>
      </c>
      <c r="J98" s="206" t="e">
        <f>IF(J18&gt;30%,1,IF(J18&gt;20%,2,IF(J18&gt;10%,3,IF(J18&gt;0%,4,5))))</f>
        <v>#DIV/0!</v>
      </c>
      <c r="K98" s="407" t="e">
        <f>IF(J105&lt;3,""," ")</f>
        <v>#DIV/0!</v>
      </c>
      <c r="L98" s="206" t="e">
        <f>IF(L18&gt;30%,1,IF(L18&gt;20%,2,IF(L18&gt;10%,3,IF(L18&gt;0%,4,5))))</f>
        <v>#DIV/0!</v>
      </c>
      <c r="M98" s="407" t="e">
        <f>IF(L105&lt;3,""," ")</f>
        <v>#DIV/0!</v>
      </c>
      <c r="N98" s="315"/>
    </row>
    <row r="99" spans="1:14" ht="11.25" customHeight="1" x14ac:dyDescent="0.2">
      <c r="A99" s="145" t="s">
        <v>250</v>
      </c>
      <c r="B99" s="162"/>
      <c r="C99" s="180" t="str">
        <f>C19</f>
        <v>1.2 Amortization Period</v>
      </c>
      <c r="D99" s="206" t="e">
        <f>IF(D19&lt;0,5,IF(D19&lt;4,1,IF(D19&lt;6,2,IF(D19&lt;15,3,IF(D19&lt;30,4,5)))))</f>
        <v>#DIV/0!</v>
      </c>
      <c r="E99" s="408"/>
      <c r="F99" s="216" t="e">
        <f>IF(F19&lt;0,5,IF(F19&lt;4,1,IF(F19&lt;6,2,IF(F19&lt;15,3,IF(F19&lt;30,4,5)))))</f>
        <v>#DIV/0!</v>
      </c>
      <c r="G99" s="408"/>
      <c r="H99" s="206" t="e">
        <f>IF(H19&lt;0,5,IF(H19&lt;4,1,IF(H19&lt;6,2,IF(H19&lt;15,3,IF(H19&lt;30,4,5)))))</f>
        <v>#DIV/0!</v>
      </c>
      <c r="I99" s="408"/>
      <c r="J99" s="206" t="e">
        <f>IF(J19&lt;0,5,IF(J19&lt;4,1,IF(J19&lt;6,2,IF(J19&lt;15,3,IF(J19&lt;30,4,5)))))</f>
        <v>#DIV/0!</v>
      </c>
      <c r="K99" s="408"/>
      <c r="L99" s="206" t="e">
        <f>IF(L19&lt;0,5,IF(L19&lt;4,1,IF(L19&lt;6,2,IF(L19&lt;15,3,IF(L19&lt;30,4,5)))))</f>
        <v>#DIV/0!</v>
      </c>
      <c r="M99" s="408"/>
      <c r="N99" s="315"/>
    </row>
    <row r="100" spans="1:14" ht="11.25" customHeight="1" x14ac:dyDescent="0.2">
      <c r="A100" s="145" t="s">
        <v>251</v>
      </c>
      <c r="B100" s="133"/>
      <c r="C100" s="145" t="str">
        <f>C22</f>
        <v>2.1 Total Capital Rentability</v>
      </c>
      <c r="D100" s="206" t="e">
        <f>IF(D22&gt;15%,1,IF(D22&gt;12%,2,IF(D22&gt;8%,3,IF(D22&gt;0%,4,5))))</f>
        <v>#DIV/0!</v>
      </c>
      <c r="E100" s="409" t="e">
        <f>IF(AND(D105&gt;2,D105&lt;5),""," ")</f>
        <v>#DIV/0!</v>
      </c>
      <c r="F100" s="216" t="e">
        <f>IF(F22&gt;15%,1,IF(F22&gt;12%,2,IF(F22&gt;8%,3,IF(F22&gt;0%,4,5))))</f>
        <v>#DIV/0!</v>
      </c>
      <c r="G100" s="409" t="e">
        <f>IF(AND(F105&gt;2,F105&lt;5),""," ")</f>
        <v>#DIV/0!</v>
      </c>
      <c r="H100" s="206" t="e">
        <f>IF(H22&gt;15%,1,IF(H22&gt;12%,2,IF(H22&gt;8%,3,IF(H22&gt;0%,4,5))))</f>
        <v>#DIV/0!</v>
      </c>
      <c r="I100" s="409" t="e">
        <f>IF(AND(H105&gt;2,H105&lt;5),""," ")</f>
        <v>#DIV/0!</v>
      </c>
      <c r="J100" s="206" t="e">
        <f>IF(J22&gt;15%,1,IF(J22&gt;12%,2,IF(J22&gt;8%,3,IF(J22&gt;0%,4,5))))</f>
        <v>#DIV/0!</v>
      </c>
      <c r="K100" s="409" t="e">
        <f>IF(AND(J105&gt;2,J105&lt;5),""," ")</f>
        <v>#DIV/0!</v>
      </c>
      <c r="L100" s="206" t="e">
        <f>IF(L22&gt;15%,1,IF(L22&gt;12%,2,IF(L22&gt;8%,3,IF(L22&gt;0%,4,5))))</f>
        <v>#DIV/0!</v>
      </c>
      <c r="M100" s="409" t="e">
        <f>IF(AND(L105&gt;2,L105&lt;5),""," ")</f>
        <v>#DIV/0!</v>
      </c>
      <c r="N100" s="315"/>
    </row>
    <row r="101" spans="1:14" ht="11.25" customHeight="1" x14ac:dyDescent="0.2">
      <c r="A101" s="145" t="s">
        <v>252</v>
      </c>
      <c r="B101" s="133"/>
      <c r="C101" s="145" t="str">
        <f>C23</f>
        <v>2.2 Cash-Flow-Yield</v>
      </c>
      <c r="D101" s="206" t="e">
        <f>IF(D23&gt;10%,1,IF(D23&gt;8%,2,IF(D23&gt;5%,3,IF(D23&gt;0%,4,5))))</f>
        <v>#DIV/0!</v>
      </c>
      <c r="E101" s="409"/>
      <c r="F101" s="216" t="e">
        <f>IF(F23&gt;10%,1,IF(F23&gt;8%,2,IF(F23&gt;5%,3,IF(F23&gt;0%,4,5))))</f>
        <v>#DIV/0!</v>
      </c>
      <c r="G101" s="409"/>
      <c r="H101" s="206" t="e">
        <f>IF(H23&gt;10%,1,IF(H23&gt;8%,2,IF(H23&gt;5%,3,IF(H23&gt;0%,4,5))))</f>
        <v>#DIV/0!</v>
      </c>
      <c r="I101" s="409"/>
      <c r="J101" s="206" t="e">
        <f>IF(J23&gt;10%,1,IF(J23&gt;8%,2,IF(J23&gt;5%,3,IF(J23&gt;0%,4,5))))</f>
        <v>#DIV/0!</v>
      </c>
      <c r="K101" s="409"/>
      <c r="L101" s="206" t="e">
        <f>IF(L23&gt;10%,1,IF(L23&gt;8%,2,IF(L23&gt;5%,3,IF(L23&gt;0%,4,5))))</f>
        <v>#DIV/0!</v>
      </c>
      <c r="M101" s="409"/>
      <c r="N101" s="315"/>
    </row>
    <row r="102" spans="1:14" ht="11.25" customHeight="1" x14ac:dyDescent="0.2">
      <c r="A102" s="133" t="str">
        <f>A43</f>
        <v>C. Solvency Outer Distance Signal</v>
      </c>
      <c r="B102" s="133"/>
      <c r="C102" s="145" t="s">
        <v>149</v>
      </c>
      <c r="D102" s="206" t="e">
        <f>IF(D53&gt;2.2,1,IF(D53&gt;1.5,2,IF(D53&gt;1,3,IF(D53&gt;0.3,4,5))))</f>
        <v>#DIV/0!</v>
      </c>
      <c r="E102" s="410" t="e">
        <f>IF(D105&gt;4,""," ")</f>
        <v>#DIV/0!</v>
      </c>
      <c r="F102" s="216" t="e">
        <f>IF(F53&gt;2.2,1,IF(F53&gt;1.5,2,IF(F53&gt;1,3,IF(F53&gt;0.3,4,5))))</f>
        <v>#DIV/0!</v>
      </c>
      <c r="G102" s="410" t="e">
        <f>IF(F105&gt;4,""," ")</f>
        <v>#DIV/0!</v>
      </c>
      <c r="H102" s="206" t="e">
        <f>IF(H53&gt;2.2,1,IF(H53&gt;1.5,2,IF(H53&gt;1,3,IF(H53&gt;0.3,4,5))))</f>
        <v>#DIV/0!</v>
      </c>
      <c r="I102" s="410" t="e">
        <f>IF(H105&gt;4,""," ")</f>
        <v>#DIV/0!</v>
      </c>
      <c r="J102" s="206" t="e">
        <f>IF(J53&gt;2.2,1,IF(J53&gt;1.5,2,IF(J53&gt;1,3,IF(J53&gt;0.3,4,5))))</f>
        <v>#DIV/0!</v>
      </c>
      <c r="K102" s="410" t="e">
        <f>IF(J105&gt;4,""," ")</f>
        <v>#DIV/0!</v>
      </c>
      <c r="L102" s="206" t="e">
        <f>IF(L53&gt;2.2,1,IF(L53&gt;1.5,2,IF(L53&gt;1,3,IF(L53&gt;0.3,4,5))))</f>
        <v>#DIV/0!</v>
      </c>
      <c r="M102" s="410" t="e">
        <f>IF(L105&gt;4,""," ")</f>
        <v>#DIV/0!</v>
      </c>
      <c r="N102" s="315"/>
    </row>
    <row r="103" spans="1:14" ht="11.25" customHeight="1" x14ac:dyDescent="0.2">
      <c r="A103" s="145" t="str">
        <f>A85</f>
        <v>D. Acid-Test</v>
      </c>
      <c r="B103" s="133"/>
      <c r="C103" s="145" t="str">
        <f>A88</f>
        <v>Liquidity 2.degree</v>
      </c>
      <c r="D103" s="217" t="e">
        <f>IF(D89&gt;200,1,IF(D89&gt;150,2,IF(D89&gt;100,3,IF(D89&gt;50,4,5))))</f>
        <v>#DIV/0!</v>
      </c>
      <c r="E103" s="411"/>
      <c r="F103" s="217" t="e">
        <f>IF(F89&gt;200,1,IF(F89&gt;150,2,IF(F89&gt;100,3,IF(F89&gt;50,4,5))))</f>
        <v>#DIV/0!</v>
      </c>
      <c r="G103" s="411"/>
      <c r="H103" s="217" t="e">
        <f>IF(H89&gt;200,1,IF(H89&gt;150,2,IF(H89&gt;100,3,IF(H89&gt;50,4,5))))</f>
        <v>#DIV/0!</v>
      </c>
      <c r="I103" s="411"/>
      <c r="J103" s="217" t="e">
        <f>IF(J89&gt;200,1,IF(J89&gt;150,2,IF(J89&gt;100,3,IF(J89&gt;50,4,5))))</f>
        <v>#DIV/0!</v>
      </c>
      <c r="K103" s="411"/>
      <c r="L103" s="217" t="e">
        <f>IF(L89&gt;200,1,IF(L89&gt;150,2,IF(L89&gt;100,3,IF(L89&gt;50,4,5))))</f>
        <v>#DIV/0!</v>
      </c>
      <c r="M103" s="411"/>
      <c r="N103" s="315"/>
    </row>
    <row r="104" spans="1:14" ht="11.25" customHeight="1" x14ac:dyDescent="0.2">
      <c r="C104" s="145"/>
      <c r="D104" s="146"/>
      <c r="E104" s="133"/>
      <c r="F104" s="146"/>
      <c r="G104" s="133"/>
      <c r="H104" s="146"/>
      <c r="I104" s="133"/>
      <c r="J104" s="146"/>
      <c r="K104" s="133"/>
      <c r="L104" s="146"/>
      <c r="M104" s="133"/>
      <c r="N104" s="315"/>
    </row>
    <row r="105" spans="1:14" ht="11.25" customHeight="1" x14ac:dyDescent="0.2">
      <c r="A105" s="194" t="s">
        <v>150</v>
      </c>
      <c r="B105" s="192"/>
      <c r="C105" s="193"/>
      <c r="D105" s="269" t="e">
        <f>ROUND(AVERAGE(D98:D103),1)</f>
        <v>#DIV/0!</v>
      </c>
      <c r="E105" s="270"/>
      <c r="F105" s="269" t="e">
        <f t="shared" ref="F105" si="25">ROUND(AVERAGE(F98:F103),0)</f>
        <v>#DIV/0!</v>
      </c>
      <c r="G105" s="270"/>
      <c r="H105" s="269" t="e">
        <f t="shared" ref="H105" si="26">ROUND(AVERAGE(H98:H103),0)</f>
        <v>#DIV/0!</v>
      </c>
      <c r="I105" s="270"/>
      <c r="J105" s="269" t="e">
        <f t="shared" ref="J105" si="27">ROUND(AVERAGE(J98:J103),0)</f>
        <v>#DIV/0!</v>
      </c>
      <c r="K105" s="270"/>
      <c r="L105" s="269" t="e">
        <f t="shared" ref="L105" si="28">ROUND(AVERAGE(L98:L103),0)</f>
        <v>#DIV/0!</v>
      </c>
      <c r="M105" s="270"/>
      <c r="N105" s="315"/>
    </row>
    <row r="106" spans="1:14" ht="11.25" customHeight="1" x14ac:dyDescent="0.2">
      <c r="A106" s="282"/>
      <c r="B106" s="282"/>
      <c r="C106" s="282"/>
      <c r="D106" s="282"/>
      <c r="E106" s="282"/>
      <c r="F106" s="282"/>
      <c r="G106" s="282"/>
      <c r="H106" s="282"/>
      <c r="I106" s="282"/>
      <c r="J106" s="282"/>
      <c r="K106" s="282"/>
      <c r="L106" s="282"/>
      <c r="M106" s="282"/>
      <c r="N106" s="315"/>
    </row>
    <row r="107" spans="1:14" ht="11.25" customHeight="1" x14ac:dyDescent="0.2">
      <c r="A107" s="282"/>
      <c r="B107" s="282"/>
      <c r="C107" s="282"/>
      <c r="D107" s="282"/>
      <c r="E107" s="282"/>
      <c r="F107" s="282"/>
      <c r="G107" s="282"/>
      <c r="H107" s="282"/>
      <c r="I107" s="282"/>
      <c r="J107" s="282"/>
      <c r="K107" s="282"/>
      <c r="L107" s="282"/>
      <c r="M107" s="282"/>
      <c r="N107" s="315"/>
    </row>
    <row r="108" spans="1:14" ht="11.25" customHeight="1" x14ac:dyDescent="0.2">
      <c r="A108" s="282"/>
      <c r="B108" s="282"/>
      <c r="C108" s="282"/>
      <c r="D108" s="282"/>
      <c r="E108" s="282"/>
      <c r="F108" s="282"/>
      <c r="G108" s="282"/>
      <c r="H108" s="282"/>
      <c r="I108" s="282"/>
      <c r="J108" s="282"/>
      <c r="K108" s="282"/>
      <c r="L108" s="282"/>
      <c r="M108" s="282"/>
      <c r="N108" s="315"/>
    </row>
    <row r="109" spans="1:14" ht="11.25" customHeight="1" x14ac:dyDescent="0.2">
      <c r="A109" s="281"/>
      <c r="B109" s="281"/>
      <c r="C109" s="281"/>
      <c r="D109" s="281"/>
      <c r="E109" s="323"/>
      <c r="F109" s="281"/>
      <c r="G109" s="323"/>
      <c r="H109" s="281"/>
      <c r="I109" s="323"/>
      <c r="J109" s="281"/>
      <c r="K109" s="323"/>
      <c r="L109" s="315"/>
      <c r="M109" s="323"/>
      <c r="N109" s="315"/>
    </row>
    <row r="110" spans="1:14" ht="11.25" customHeight="1" x14ac:dyDescent="0.2">
      <c r="A110" s="326"/>
      <c r="B110" s="315"/>
      <c r="C110" s="315"/>
      <c r="D110" s="315"/>
      <c r="E110" s="315"/>
      <c r="F110" s="327"/>
      <c r="G110" s="327"/>
      <c r="H110" s="281"/>
      <c r="I110" s="327"/>
      <c r="J110" s="327"/>
      <c r="K110" s="327"/>
      <c r="L110" s="315"/>
      <c r="M110" s="315"/>
      <c r="N110" s="315"/>
    </row>
    <row r="111" spans="1:14" ht="11.25" customHeight="1" x14ac:dyDescent="0.2">
      <c r="A111" s="320"/>
      <c r="B111" s="315"/>
      <c r="C111" s="315"/>
      <c r="D111" s="315"/>
      <c r="E111" s="315"/>
      <c r="F111" s="327"/>
      <c r="G111" s="327"/>
      <c r="H111" s="282"/>
      <c r="I111" s="327"/>
      <c r="J111" s="327"/>
      <c r="K111" s="327"/>
      <c r="L111" s="315"/>
      <c r="M111" s="315"/>
      <c r="N111" s="315"/>
    </row>
    <row r="112" spans="1:14" ht="11.25" customHeight="1" x14ac:dyDescent="0.2">
      <c r="A112" s="320"/>
      <c r="B112" s="315"/>
      <c r="C112" s="315"/>
      <c r="D112" s="315"/>
      <c r="E112" s="315"/>
      <c r="F112" s="327"/>
      <c r="G112" s="327"/>
      <c r="H112" s="282"/>
      <c r="I112" s="327"/>
      <c r="J112" s="327"/>
      <c r="K112" s="327"/>
      <c r="L112" s="315"/>
      <c r="M112" s="315"/>
      <c r="N112" s="315"/>
    </row>
    <row r="113" spans="1:14" ht="11.25" customHeight="1" x14ac:dyDescent="0.2">
      <c r="A113" s="320"/>
      <c r="B113" s="315"/>
      <c r="C113" s="315"/>
      <c r="D113" s="315"/>
      <c r="E113" s="315"/>
      <c r="F113" s="327"/>
      <c r="G113" s="327"/>
      <c r="H113" s="282"/>
      <c r="I113" s="327"/>
      <c r="J113" s="327"/>
      <c r="K113" s="327"/>
      <c r="L113" s="315"/>
      <c r="M113" s="315"/>
      <c r="N113" s="315"/>
    </row>
    <row r="114" spans="1:14" ht="11.25" customHeight="1" x14ac:dyDescent="0.2">
      <c r="A114" s="195" t="s">
        <v>71</v>
      </c>
      <c r="B114" s="196" t="s">
        <v>72</v>
      </c>
      <c r="C114" s="197"/>
      <c r="D114" s="196" t="s">
        <v>73</v>
      </c>
      <c r="E114" s="198"/>
      <c r="F114" s="198"/>
      <c r="G114" s="198"/>
      <c r="H114" s="198"/>
      <c r="I114" s="197"/>
      <c r="J114" s="196" t="s">
        <v>74</v>
      </c>
      <c r="K114" s="198"/>
      <c r="L114" s="199"/>
      <c r="M114" s="200"/>
      <c r="N114" s="315"/>
    </row>
    <row r="115" spans="1:14" ht="11.25" customHeight="1" x14ac:dyDescent="0.2">
      <c r="A115" s="201" t="s">
        <v>75</v>
      </c>
      <c r="B115" s="202" t="s">
        <v>76</v>
      </c>
      <c r="C115" s="203"/>
      <c r="D115" s="202" t="s">
        <v>77</v>
      </c>
      <c r="E115" s="203"/>
      <c r="F115" s="203"/>
      <c r="G115" s="203"/>
      <c r="H115" s="203"/>
      <c r="I115" s="203"/>
      <c r="J115" s="202" t="s">
        <v>78</v>
      </c>
      <c r="K115" s="203"/>
      <c r="L115" s="203"/>
      <c r="M115" s="203"/>
      <c r="N115" s="315"/>
    </row>
    <row r="116" spans="1:14" ht="11.25" customHeight="1" x14ac:dyDescent="0.2">
      <c r="A116" s="143"/>
      <c r="B116" s="135"/>
      <c r="C116" s="133"/>
      <c r="D116" s="135"/>
      <c r="E116" s="133"/>
      <c r="F116" s="133"/>
      <c r="G116" s="133"/>
      <c r="H116" s="133"/>
      <c r="I116" s="133"/>
      <c r="J116" s="135"/>
      <c r="K116" s="133"/>
      <c r="L116" s="133"/>
      <c r="M116" s="133"/>
      <c r="N116" s="315"/>
    </row>
    <row r="117" spans="1:14" ht="11.25" customHeight="1" x14ac:dyDescent="0.2">
      <c r="A117" s="143"/>
      <c r="B117" s="135" t="s">
        <v>79</v>
      </c>
      <c r="C117" s="133"/>
      <c r="D117" s="135" t="s">
        <v>80</v>
      </c>
      <c r="E117" s="133"/>
      <c r="F117" s="133"/>
      <c r="G117" s="133"/>
      <c r="H117" s="133"/>
      <c r="I117" s="133"/>
      <c r="J117" s="135" t="s">
        <v>81</v>
      </c>
      <c r="K117" s="133"/>
      <c r="L117" s="133"/>
      <c r="M117" s="133"/>
      <c r="N117" s="315"/>
    </row>
    <row r="118" spans="1:14" ht="11.25" customHeight="1" x14ac:dyDescent="0.2">
      <c r="A118" s="157"/>
      <c r="B118" s="138"/>
      <c r="C118" s="147"/>
      <c r="D118" s="138"/>
      <c r="E118" s="147"/>
      <c r="F118" s="147"/>
      <c r="G118" s="147"/>
      <c r="H118" s="147"/>
      <c r="I118" s="147"/>
      <c r="J118" s="138"/>
      <c r="K118" s="147"/>
      <c r="L118" s="205"/>
      <c r="M118" s="147"/>
      <c r="N118" s="315"/>
    </row>
    <row r="119" spans="1:14" ht="11.25" customHeight="1" x14ac:dyDescent="0.2">
      <c r="A119" s="204" t="s">
        <v>82</v>
      </c>
      <c r="B119" s="135" t="s">
        <v>83</v>
      </c>
      <c r="C119" s="172"/>
      <c r="D119" s="135" t="s">
        <v>84</v>
      </c>
      <c r="E119" s="133"/>
      <c r="F119" s="172"/>
      <c r="G119" s="172"/>
      <c r="H119" s="172"/>
      <c r="I119" s="172"/>
      <c r="J119" s="135" t="s">
        <v>85</v>
      </c>
      <c r="K119" s="172"/>
      <c r="L119" s="172"/>
      <c r="M119" s="172"/>
      <c r="N119" s="315"/>
    </row>
    <row r="120" spans="1:14" ht="11.25" customHeight="1" x14ac:dyDescent="0.2">
      <c r="A120" s="204"/>
      <c r="B120" s="135"/>
      <c r="C120" s="172"/>
      <c r="D120" s="135"/>
      <c r="E120" s="133"/>
      <c r="F120" s="172"/>
      <c r="G120" s="172"/>
      <c r="H120" s="172"/>
      <c r="I120" s="172"/>
      <c r="J120" s="135"/>
      <c r="K120" s="172"/>
      <c r="L120" s="172"/>
      <c r="M120" s="172"/>
      <c r="N120" s="315"/>
    </row>
    <row r="121" spans="1:14" ht="11.25" customHeight="1" x14ac:dyDescent="0.2">
      <c r="A121" s="204"/>
      <c r="B121" s="135"/>
      <c r="C121" s="172"/>
      <c r="D121" s="135"/>
      <c r="E121" s="133"/>
      <c r="F121" s="172"/>
      <c r="G121" s="172"/>
      <c r="H121" s="172"/>
      <c r="I121" s="172"/>
      <c r="J121" s="135"/>
      <c r="K121" s="172"/>
      <c r="L121" s="172"/>
      <c r="M121" s="172"/>
      <c r="N121" s="315"/>
    </row>
    <row r="122" spans="1:14" ht="11.25" customHeight="1" x14ac:dyDescent="0.2">
      <c r="A122" s="204"/>
      <c r="B122" s="135"/>
      <c r="C122" s="172"/>
      <c r="D122" s="135"/>
      <c r="E122" s="133"/>
      <c r="F122" s="172"/>
      <c r="G122" s="172"/>
      <c r="H122" s="172"/>
      <c r="I122" s="172"/>
      <c r="J122" s="135"/>
      <c r="K122" s="172"/>
      <c r="L122" s="172"/>
      <c r="M122" s="172"/>
      <c r="N122" s="315"/>
    </row>
    <row r="123" spans="1:14" ht="11.25" customHeight="1" x14ac:dyDescent="0.2">
      <c r="A123" s="204"/>
      <c r="B123" s="135"/>
      <c r="C123" s="172"/>
      <c r="D123" s="135"/>
      <c r="E123" s="133"/>
      <c r="F123" s="172"/>
      <c r="G123" s="172"/>
      <c r="H123" s="172"/>
      <c r="I123" s="172"/>
      <c r="J123" s="135"/>
      <c r="K123" s="172"/>
      <c r="L123" s="172"/>
      <c r="M123" s="172"/>
      <c r="N123" s="315"/>
    </row>
    <row r="124" spans="1:14" ht="11.25" customHeight="1" x14ac:dyDescent="0.2">
      <c r="A124" s="143"/>
      <c r="B124" s="135"/>
      <c r="C124" s="172"/>
      <c r="D124" s="135"/>
      <c r="E124" s="133"/>
      <c r="F124" s="172"/>
      <c r="G124" s="172"/>
      <c r="H124" s="172"/>
      <c r="I124" s="172"/>
      <c r="J124" s="135"/>
      <c r="K124" s="172"/>
      <c r="L124" s="172"/>
      <c r="M124" s="172"/>
      <c r="N124" s="315"/>
    </row>
    <row r="125" spans="1:14" x14ac:dyDescent="0.2">
      <c r="A125" s="143"/>
      <c r="B125" s="135" t="s">
        <v>86</v>
      </c>
      <c r="C125" s="172"/>
      <c r="D125" s="135" t="s">
        <v>87</v>
      </c>
      <c r="E125" s="133"/>
      <c r="F125" s="172"/>
      <c r="G125" s="172"/>
      <c r="H125" s="172"/>
      <c r="I125" s="172"/>
      <c r="J125" s="135" t="s">
        <v>99</v>
      </c>
      <c r="K125" s="172"/>
      <c r="L125" s="172"/>
      <c r="M125" s="172"/>
      <c r="N125" s="315"/>
    </row>
    <row r="126" spans="1:14" x14ac:dyDescent="0.2">
      <c r="A126" s="143"/>
      <c r="B126" s="135"/>
      <c r="C126" s="172"/>
      <c r="D126" s="135"/>
      <c r="E126" s="133"/>
      <c r="F126" s="172"/>
      <c r="G126" s="172"/>
      <c r="H126" s="172"/>
      <c r="I126" s="172"/>
      <c r="J126" s="135"/>
      <c r="K126" s="172"/>
      <c r="L126" s="172"/>
      <c r="M126" s="172"/>
      <c r="N126" s="315"/>
    </row>
    <row r="127" spans="1:14" x14ac:dyDescent="0.2">
      <c r="A127" s="145"/>
      <c r="B127" s="133"/>
      <c r="C127" s="133"/>
      <c r="D127" s="133"/>
      <c r="E127" s="133"/>
      <c r="F127" s="133"/>
      <c r="G127" s="133"/>
      <c r="H127" s="133"/>
      <c r="I127" s="133"/>
      <c r="J127" s="133"/>
      <c r="K127" s="133"/>
      <c r="L127" s="133"/>
      <c r="M127" s="133"/>
      <c r="N127" s="315"/>
    </row>
    <row r="128" spans="1:14" x14ac:dyDescent="0.2">
      <c r="A128" s="145"/>
      <c r="B128" s="133"/>
      <c r="C128" s="133"/>
      <c r="D128" s="133"/>
      <c r="E128" s="133"/>
      <c r="F128" s="133"/>
      <c r="G128" s="133"/>
      <c r="H128" s="133"/>
      <c r="I128" s="133"/>
      <c r="J128" s="133"/>
      <c r="K128" s="133"/>
      <c r="L128" s="133"/>
      <c r="M128" s="133"/>
      <c r="N128" s="315"/>
    </row>
    <row r="129" spans="1:14" x14ac:dyDescent="0.2">
      <c r="A129" s="146"/>
      <c r="B129" s="147"/>
      <c r="C129" s="147"/>
      <c r="D129" s="147"/>
      <c r="E129" s="147"/>
      <c r="F129" s="147"/>
      <c r="G129" s="147"/>
      <c r="H129" s="147"/>
      <c r="I129" s="147"/>
      <c r="J129" s="147"/>
      <c r="K129" s="147"/>
      <c r="L129" s="147"/>
      <c r="M129" s="147"/>
      <c r="N129" s="315"/>
    </row>
    <row r="130" spans="1:14" x14ac:dyDescent="0.2">
      <c r="A130" s="133"/>
      <c r="B130" s="133"/>
      <c r="C130" s="133"/>
      <c r="D130" s="133"/>
      <c r="E130" s="133"/>
      <c r="F130" s="133"/>
      <c r="G130" s="133"/>
      <c r="H130" s="133"/>
      <c r="I130" s="133"/>
      <c r="J130" s="133"/>
      <c r="K130" s="133"/>
      <c r="L130" s="133"/>
      <c r="M130" s="133"/>
      <c r="N130" s="315"/>
    </row>
    <row r="131" spans="1:14" x14ac:dyDescent="0.2">
      <c r="N131" s="315"/>
    </row>
    <row r="132" spans="1:14" x14ac:dyDescent="0.2">
      <c r="N132" s="315"/>
    </row>
    <row r="133" spans="1:14" x14ac:dyDescent="0.2">
      <c r="N133" s="315"/>
    </row>
    <row r="134" spans="1:14" x14ac:dyDescent="0.2">
      <c r="N134" s="315"/>
    </row>
    <row r="135" spans="1:14" x14ac:dyDescent="0.2">
      <c r="N135" s="315"/>
    </row>
    <row r="136" spans="1:14" x14ac:dyDescent="0.2">
      <c r="N136" s="315"/>
    </row>
    <row r="137" spans="1:14" x14ac:dyDescent="0.2">
      <c r="N137" s="315"/>
    </row>
    <row r="138" spans="1:14" x14ac:dyDescent="0.2">
      <c r="N138" s="315"/>
    </row>
    <row r="139" spans="1:14" x14ac:dyDescent="0.2">
      <c r="N139" s="315"/>
    </row>
    <row r="140" spans="1:14" x14ac:dyDescent="0.2">
      <c r="N140" s="315"/>
    </row>
    <row r="141" spans="1:14" x14ac:dyDescent="0.2">
      <c r="N141" s="315"/>
    </row>
    <row r="142" spans="1:14" x14ac:dyDescent="0.2">
      <c r="N142" s="315"/>
    </row>
    <row r="143" spans="1:14" x14ac:dyDescent="0.2">
      <c r="N143" s="315"/>
    </row>
  </sheetData>
  <mergeCells count="15">
    <mergeCell ref="E98:E99"/>
    <mergeCell ref="E100:E101"/>
    <mergeCell ref="E102:E103"/>
    <mergeCell ref="G98:G99"/>
    <mergeCell ref="G100:G101"/>
    <mergeCell ref="G102:G103"/>
    <mergeCell ref="M98:M99"/>
    <mergeCell ref="M100:M101"/>
    <mergeCell ref="M102:M103"/>
    <mergeCell ref="I98:I99"/>
    <mergeCell ref="I100:I101"/>
    <mergeCell ref="I102:I103"/>
    <mergeCell ref="K98:K99"/>
    <mergeCell ref="K100:K101"/>
    <mergeCell ref="K102:K103"/>
  </mergeCells>
  <pageMargins left="0.59055118110236227" right="0.59055118110236227" top="0.35433070866141736" bottom="0.35433070866141736" header="0.27559055118110237" footer="0.15748031496062992"/>
  <pageSetup paperSize="9" scale="50" fitToHeight="2" orientation="portrait" horizontalDpi="1200" verticalDpi="1200" r:id="rId1"/>
  <headerFooter alignWithMargins="0">
    <oddFooter>&amp;L&amp;D&amp;C&amp;P&amp;R&amp;F</oddFooter>
  </headerFooter>
  <rowBreaks count="1" manualBreakCount="1">
    <brk id="111" max="17" man="1"/>
  </rowBreaks>
  <drawing r:id="rId2"/>
  <legacyDrawing r:id="rId3"/>
  <oleObjects>
    <mc:AlternateContent xmlns:mc="http://schemas.openxmlformats.org/markup-compatibility/2006">
      <mc:Choice Requires="x14">
        <oleObject progId="Equation.3" shapeId="678510" r:id="rId4">
          <objectPr defaultSize="0" autoPict="0" r:id="rId5">
            <anchor moveWithCells="1">
              <from>
                <xdr:col>2</xdr:col>
                <xdr:colOff>552450</xdr:colOff>
                <xdr:row>25</xdr:row>
                <xdr:rowOff>66675</xdr:rowOff>
              </from>
              <to>
                <xdr:col>2</xdr:col>
                <xdr:colOff>1343025</xdr:colOff>
                <xdr:row>27</xdr:row>
                <xdr:rowOff>28575</xdr:rowOff>
              </to>
            </anchor>
          </objectPr>
        </oleObject>
      </mc:Choice>
      <mc:Fallback>
        <oleObject progId="Equation.3" shapeId="678510" r:id="rId4"/>
      </mc:Fallback>
    </mc:AlternateContent>
    <mc:AlternateContent xmlns:mc="http://schemas.openxmlformats.org/markup-compatibility/2006">
      <mc:Choice Requires="x14">
        <oleObject progId="Equation.3" shapeId="678511" r:id="rId6">
          <objectPr defaultSize="0" autoPict="0" r:id="rId7">
            <anchor moveWithCells="1">
              <from>
                <xdr:col>2</xdr:col>
                <xdr:colOff>552450</xdr:colOff>
                <xdr:row>29</xdr:row>
                <xdr:rowOff>95250</xdr:rowOff>
              </from>
              <to>
                <xdr:col>2</xdr:col>
                <xdr:colOff>1333500</xdr:colOff>
                <xdr:row>31</xdr:row>
                <xdr:rowOff>66675</xdr:rowOff>
              </to>
            </anchor>
          </objectPr>
        </oleObject>
      </mc:Choice>
      <mc:Fallback>
        <oleObject progId="Equation.3" shapeId="678511" r:id="rId6"/>
      </mc:Fallback>
    </mc:AlternateContent>
    <mc:AlternateContent xmlns:mc="http://schemas.openxmlformats.org/markup-compatibility/2006">
      <mc:Choice Requires="x14">
        <oleObject progId="Equation.3" shapeId="678512" r:id="rId8">
          <objectPr defaultSize="0" autoPict="0" r:id="rId9">
            <anchor moveWithCells="1">
              <from>
                <xdr:col>2</xdr:col>
                <xdr:colOff>552450</xdr:colOff>
                <xdr:row>33</xdr:row>
                <xdr:rowOff>57150</xdr:rowOff>
              </from>
              <to>
                <xdr:col>2</xdr:col>
                <xdr:colOff>1333500</xdr:colOff>
                <xdr:row>35</xdr:row>
                <xdr:rowOff>38100</xdr:rowOff>
              </to>
            </anchor>
          </objectPr>
        </oleObject>
      </mc:Choice>
      <mc:Fallback>
        <oleObject progId="Equation.3" shapeId="678512" r:id="rId8"/>
      </mc:Fallback>
    </mc:AlternateContent>
    <mc:AlternateContent xmlns:mc="http://schemas.openxmlformats.org/markup-compatibility/2006">
      <mc:Choice Requires="x14">
        <oleObject progId="Equation.3" shapeId="678528" r:id="rId10">
          <objectPr defaultSize="0" autoPict="0" r:id="rId11">
            <anchor moveWithCells="1">
              <from>
                <xdr:col>2</xdr:col>
                <xdr:colOff>571500</xdr:colOff>
                <xdr:row>37</xdr:row>
                <xdr:rowOff>85725</xdr:rowOff>
              </from>
              <to>
                <xdr:col>2</xdr:col>
                <xdr:colOff>1333500</xdr:colOff>
                <xdr:row>39</xdr:row>
                <xdr:rowOff>76200</xdr:rowOff>
              </to>
            </anchor>
          </objectPr>
        </oleObject>
      </mc:Choice>
      <mc:Fallback>
        <oleObject progId="Equation.3" shapeId="678528" r:id="rId10"/>
      </mc:Fallback>
    </mc:AlternateContent>
    <mc:AlternateContent xmlns:mc="http://schemas.openxmlformats.org/markup-compatibility/2006">
      <mc:Choice Requires="x14">
        <oleObject progId="Equation.3" shapeId="678589" r:id="rId12">
          <objectPr defaultSize="0" autoPict="0" r:id="rId13">
            <anchor moveWithCells="1">
              <from>
                <xdr:col>2</xdr:col>
                <xdr:colOff>542925</xdr:colOff>
                <xdr:row>54</xdr:row>
                <xdr:rowOff>76200</xdr:rowOff>
              </from>
              <to>
                <xdr:col>2</xdr:col>
                <xdr:colOff>1323975</xdr:colOff>
                <xdr:row>56</xdr:row>
                <xdr:rowOff>66675</xdr:rowOff>
              </to>
            </anchor>
          </objectPr>
        </oleObject>
      </mc:Choice>
      <mc:Fallback>
        <oleObject progId="Equation.3" shapeId="678589" r:id="rId12"/>
      </mc:Fallback>
    </mc:AlternateContent>
    <mc:AlternateContent xmlns:mc="http://schemas.openxmlformats.org/markup-compatibility/2006">
      <mc:Choice Requires="x14">
        <oleObject progId="Equation.3" shapeId="678590" r:id="rId14">
          <objectPr defaultSize="0" autoPict="0" r:id="rId15">
            <anchor moveWithCells="1">
              <from>
                <xdr:col>2</xdr:col>
                <xdr:colOff>542925</xdr:colOff>
                <xdr:row>58</xdr:row>
                <xdr:rowOff>76200</xdr:rowOff>
              </from>
              <to>
                <xdr:col>2</xdr:col>
                <xdr:colOff>1323975</xdr:colOff>
                <xdr:row>60</xdr:row>
                <xdr:rowOff>66675</xdr:rowOff>
              </to>
            </anchor>
          </objectPr>
        </oleObject>
      </mc:Choice>
      <mc:Fallback>
        <oleObject progId="Equation.3" shapeId="678590" r:id="rId14"/>
      </mc:Fallback>
    </mc:AlternateContent>
    <mc:AlternateContent xmlns:mc="http://schemas.openxmlformats.org/markup-compatibility/2006">
      <mc:Choice Requires="x14">
        <oleObject progId="Equation.3" shapeId="678644" r:id="rId16">
          <objectPr defaultSize="0" autoPict="0" r:id="rId17">
            <anchor moveWithCells="1">
              <from>
                <xdr:col>2</xdr:col>
                <xdr:colOff>571500</xdr:colOff>
                <xdr:row>62</xdr:row>
                <xdr:rowOff>76200</xdr:rowOff>
              </from>
              <to>
                <xdr:col>2</xdr:col>
                <xdr:colOff>1343025</xdr:colOff>
                <xdr:row>64</xdr:row>
                <xdr:rowOff>66675</xdr:rowOff>
              </to>
            </anchor>
          </objectPr>
        </oleObject>
      </mc:Choice>
      <mc:Fallback>
        <oleObject progId="Equation.3" shapeId="678644" r:id="rId16"/>
      </mc:Fallback>
    </mc:AlternateContent>
    <mc:AlternateContent xmlns:mc="http://schemas.openxmlformats.org/markup-compatibility/2006">
      <mc:Choice Requires="x14">
        <oleObject progId="Equation.3" shapeId="678645" r:id="rId18">
          <objectPr defaultSize="0" autoPict="0" r:id="rId19">
            <anchor moveWithCells="1">
              <from>
                <xdr:col>2</xdr:col>
                <xdr:colOff>561975</xdr:colOff>
                <xdr:row>66</xdr:row>
                <xdr:rowOff>85725</xdr:rowOff>
              </from>
              <to>
                <xdr:col>2</xdr:col>
                <xdr:colOff>1343025</xdr:colOff>
                <xdr:row>68</xdr:row>
                <xdr:rowOff>66675</xdr:rowOff>
              </to>
            </anchor>
          </objectPr>
        </oleObject>
      </mc:Choice>
      <mc:Fallback>
        <oleObject progId="Equation.3" shapeId="678645" r:id="rId18"/>
      </mc:Fallback>
    </mc:AlternateContent>
    <mc:AlternateContent xmlns:mc="http://schemas.openxmlformats.org/markup-compatibility/2006">
      <mc:Choice Requires="x14">
        <oleObject progId="Equation.3" shapeId="678672" r:id="rId20">
          <objectPr defaultSize="0" autoPict="0" r:id="rId21">
            <anchor moveWithCells="1">
              <from>
                <xdr:col>2</xdr:col>
                <xdr:colOff>542925</xdr:colOff>
                <xdr:row>70</xdr:row>
                <xdr:rowOff>76200</xdr:rowOff>
              </from>
              <to>
                <xdr:col>2</xdr:col>
                <xdr:colOff>1323975</xdr:colOff>
                <xdr:row>72</xdr:row>
                <xdr:rowOff>57150</xdr:rowOff>
              </to>
            </anchor>
          </objectPr>
        </oleObject>
      </mc:Choice>
      <mc:Fallback>
        <oleObject progId="Equation.3" shapeId="678672" r:id="rId20"/>
      </mc:Fallback>
    </mc:AlternateContent>
    <mc:AlternateContent xmlns:mc="http://schemas.openxmlformats.org/markup-compatibility/2006">
      <mc:Choice Requires="x14">
        <oleObject progId="Equation.3" shapeId="678673" r:id="rId22">
          <objectPr defaultSize="0" autoPict="0" r:id="rId23">
            <anchor moveWithCells="1">
              <from>
                <xdr:col>2</xdr:col>
                <xdr:colOff>542925</xdr:colOff>
                <xdr:row>74</xdr:row>
                <xdr:rowOff>95250</xdr:rowOff>
              </from>
              <to>
                <xdr:col>2</xdr:col>
                <xdr:colOff>1323975</xdr:colOff>
                <xdr:row>76</xdr:row>
                <xdr:rowOff>57150</xdr:rowOff>
              </to>
            </anchor>
          </objectPr>
        </oleObject>
      </mc:Choice>
      <mc:Fallback>
        <oleObject progId="Equation.3" shapeId="678673" r:id="rId22"/>
      </mc:Fallback>
    </mc:AlternateContent>
    <mc:AlternateContent xmlns:mc="http://schemas.openxmlformats.org/markup-compatibility/2006">
      <mc:Choice Requires="x14">
        <oleObject progId="Equation.3" shapeId="5455238" r:id="rId24">
          <objectPr defaultSize="0" autoPict="0" r:id="rId25">
            <anchor moveWithCells="1">
              <from>
                <xdr:col>2</xdr:col>
                <xdr:colOff>609600</xdr:colOff>
                <xdr:row>8</xdr:row>
                <xdr:rowOff>47625</xdr:rowOff>
              </from>
              <to>
                <xdr:col>2</xdr:col>
                <xdr:colOff>1781175</xdr:colOff>
                <xdr:row>10</xdr:row>
                <xdr:rowOff>9525</xdr:rowOff>
              </to>
            </anchor>
          </objectPr>
        </oleObject>
      </mc:Choice>
      <mc:Fallback>
        <oleObject progId="Equation.3" shapeId="5455238" r:id="rId24"/>
      </mc:Fallback>
    </mc:AlternateContent>
    <mc:AlternateContent xmlns:mc="http://schemas.openxmlformats.org/markup-compatibility/2006">
      <mc:Choice Requires="x14">
        <oleObject progId="Equation.3" shapeId="5455534" r:id="rId26">
          <objectPr defaultSize="0" autoPict="0" r:id="rId27">
            <anchor moveWithCells="1">
              <from>
                <xdr:col>2</xdr:col>
                <xdr:colOff>514350</xdr:colOff>
                <xdr:row>88</xdr:row>
                <xdr:rowOff>38100</xdr:rowOff>
              </from>
              <to>
                <xdr:col>2</xdr:col>
                <xdr:colOff>1314450</xdr:colOff>
                <xdr:row>90</xdr:row>
                <xdr:rowOff>19050</xdr:rowOff>
              </to>
            </anchor>
          </objectPr>
        </oleObject>
      </mc:Choice>
      <mc:Fallback>
        <oleObject progId="Equation.3" shapeId="5455534" r:id="rId2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workbookViewId="0">
      <selection activeCell="Q32" sqref="Q32"/>
    </sheetView>
  </sheetViews>
  <sheetFormatPr baseColWidth="10" defaultRowHeight="11.25" x14ac:dyDescent="0.2"/>
  <cols>
    <col min="1" max="1" width="25.42578125" style="29" customWidth="1"/>
    <col min="2" max="2" width="11.7109375" style="29" customWidth="1"/>
    <col min="3" max="3" width="5.5703125" style="29" customWidth="1"/>
    <col min="4" max="4" width="11.7109375" style="29" customWidth="1"/>
    <col min="5" max="5" width="5.5703125" style="29" customWidth="1"/>
    <col min="6" max="6" width="11.7109375" style="29" customWidth="1"/>
    <col min="7" max="7" width="5.5703125" style="29" customWidth="1"/>
    <col min="8" max="8" width="11.7109375" style="29" customWidth="1"/>
    <col min="9" max="9" width="5.5703125" style="29" customWidth="1"/>
    <col min="10" max="10" width="11.7109375" style="29" customWidth="1"/>
    <col min="11" max="11" width="5.5703125" style="29" customWidth="1"/>
    <col min="12" max="12" width="39.85546875" style="29" bestFit="1" customWidth="1"/>
    <col min="13" max="16384" width="11.42578125" style="29"/>
  </cols>
  <sheetData>
    <row r="1" spans="1:12" ht="16.5" customHeight="1" x14ac:dyDescent="0.2">
      <c r="A1" s="28" t="s">
        <v>273</v>
      </c>
      <c r="H1" s="29" t="s">
        <v>13</v>
      </c>
    </row>
    <row r="2" spans="1:12" x14ac:dyDescent="0.2">
      <c r="A2" s="28" t="str">
        <f>Jahresübersicht!A2</f>
        <v xml:space="preserve">            Company: Star Ltd.</v>
      </c>
      <c r="H2" s="278" t="s">
        <v>36</v>
      </c>
      <c r="J2" s="31"/>
    </row>
    <row r="3" spans="1:12" x14ac:dyDescent="0.2">
      <c r="A3" s="1" t="s">
        <v>253</v>
      </c>
    </row>
    <row r="4" spans="1:12" x14ac:dyDescent="0.2">
      <c r="A4" s="268" t="s">
        <v>36</v>
      </c>
      <c r="B4" s="209"/>
      <c r="C4" s="210"/>
      <c r="D4" s="212" t="str">
        <f>Jahresübersicht!E4</f>
        <v>PLAN</v>
      </c>
      <c r="E4" s="210"/>
      <c r="F4" s="210"/>
      <c r="G4" s="210"/>
      <c r="H4" s="210"/>
      <c r="I4" s="210"/>
      <c r="J4" s="210"/>
      <c r="K4" s="210"/>
      <c r="L4" s="240" t="s">
        <v>111</v>
      </c>
    </row>
    <row r="5" spans="1:12" x14ac:dyDescent="0.2">
      <c r="A5" s="225" t="s">
        <v>255</v>
      </c>
      <c r="B5" s="36">
        <f>Jahresübersicht!C5</f>
        <v>2021</v>
      </c>
      <c r="C5" s="37"/>
      <c r="D5" s="36">
        <f>Jahresübersicht!E5</f>
        <v>2022</v>
      </c>
      <c r="E5" s="37"/>
      <c r="F5" s="36">
        <f>Jahresübersicht!G5</f>
        <v>2023</v>
      </c>
      <c r="G5" s="37"/>
      <c r="H5" s="36">
        <f>Jahresübersicht!I5</f>
        <v>2024</v>
      </c>
      <c r="I5" s="37"/>
      <c r="J5" s="32">
        <f>Jahresübersicht!K5</f>
        <v>2025</v>
      </c>
      <c r="K5" s="33"/>
      <c r="L5" s="241"/>
    </row>
    <row r="6" spans="1:12" x14ac:dyDescent="0.2">
      <c r="A6" s="274" t="str">
        <f>Jahresübersicht!A7</f>
        <v>T€</v>
      </c>
      <c r="B6" s="36" t="str">
        <f>Jahresübersicht!C6</f>
        <v>PLAN</v>
      </c>
      <c r="C6" s="37"/>
      <c r="D6" s="36" t="str">
        <f>Jahresübersicht!E6</f>
        <v>PLAN</v>
      </c>
      <c r="E6" s="37"/>
      <c r="F6" s="36" t="str">
        <f>Jahresübersicht!G6</f>
        <v>PLAN</v>
      </c>
      <c r="G6" s="37"/>
      <c r="H6" s="36" t="str">
        <f>Jahresübersicht!I6</f>
        <v>PLAN</v>
      </c>
      <c r="I6" s="37"/>
      <c r="J6" s="36" t="str">
        <f>Jahresübersicht!K6</f>
        <v>PLAN</v>
      </c>
      <c r="K6" s="37"/>
      <c r="L6" s="2"/>
    </row>
    <row r="7" spans="1:12" x14ac:dyDescent="0.2">
      <c r="A7" s="140"/>
      <c r="B7" s="43" t="str">
        <f>Jahresübersicht!C7</f>
        <v>T€</v>
      </c>
      <c r="C7" s="44" t="s">
        <v>0</v>
      </c>
      <c r="D7" s="118" t="str">
        <f>Jahresübersicht!E7</f>
        <v>T€</v>
      </c>
      <c r="E7" s="123" t="s">
        <v>0</v>
      </c>
      <c r="F7" s="43" t="str">
        <f>Jahresübersicht!E7</f>
        <v>T€</v>
      </c>
      <c r="G7" s="123" t="s">
        <v>0</v>
      </c>
      <c r="H7" s="43" t="str">
        <f>Jahresübersicht!G7</f>
        <v>T€</v>
      </c>
      <c r="I7" s="123" t="s">
        <v>0</v>
      </c>
      <c r="J7" s="118" t="str">
        <f>Jahresübersicht!I7</f>
        <v>T€</v>
      </c>
      <c r="K7" s="123" t="s">
        <v>0</v>
      </c>
      <c r="L7" s="2"/>
    </row>
    <row r="8" spans="1:12" x14ac:dyDescent="0.2">
      <c r="A8" s="56" t="s">
        <v>257</v>
      </c>
      <c r="B8" s="164"/>
      <c r="C8" s="165"/>
      <c r="D8" s="164"/>
      <c r="E8" s="165"/>
      <c r="F8" s="164"/>
      <c r="G8" s="165"/>
      <c r="H8" s="164"/>
      <c r="I8" s="165"/>
      <c r="J8" s="164"/>
      <c r="K8" s="165"/>
      <c r="L8" s="2"/>
    </row>
    <row r="9" spans="1:12" x14ac:dyDescent="0.2">
      <c r="A9" s="143" t="str">
        <f>Jahresübersicht!A8</f>
        <v>total sales</v>
      </c>
      <c r="B9" s="163">
        <f>Jahresübersicht!C8</f>
        <v>0</v>
      </c>
      <c r="C9" s="331">
        <f>IF(B9=0,0,B9/B$11)</f>
        <v>0</v>
      </c>
      <c r="D9" s="163">
        <f>Jahresübersicht!E8</f>
        <v>0</v>
      </c>
      <c r="E9" s="331">
        <f>IF(D9=0,0,D9/D$11)</f>
        <v>0</v>
      </c>
      <c r="F9" s="163">
        <f>Jahresübersicht!G8</f>
        <v>0</v>
      </c>
      <c r="G9" s="144">
        <f t="shared" ref="G9" si="0">IF(F9=0,0,F9/F$11*100)</f>
        <v>0</v>
      </c>
      <c r="H9" s="163">
        <f>Jahresübersicht!I8</f>
        <v>0</v>
      </c>
      <c r="I9" s="331">
        <f>IF(H9=0,0,H9/H$11)</f>
        <v>0</v>
      </c>
      <c r="J9" s="163">
        <f>Jahresübersicht!K8</f>
        <v>0</v>
      </c>
      <c r="K9" s="331">
        <f>IF(J9=0,0,J9/J$11)</f>
        <v>0</v>
      </c>
      <c r="L9" s="2"/>
    </row>
    <row r="10" spans="1:12" x14ac:dyDescent="0.2">
      <c r="A10" s="145" t="str">
        <f>Jahresübersicht!A20</f>
        <v>sales deduction</v>
      </c>
      <c r="B10" s="60">
        <f>Jahresübersicht!C20</f>
        <v>0</v>
      </c>
      <c r="C10" s="144">
        <f>IF(B10=0,0,B10/B$11)</f>
        <v>0</v>
      </c>
      <c r="D10" s="60">
        <f>Jahresübersicht!E20</f>
        <v>0</v>
      </c>
      <c r="E10" s="144">
        <f>IF(D10=0,0,D10/D$11)</f>
        <v>0</v>
      </c>
      <c r="F10" s="60">
        <f>Jahresübersicht!G20</f>
        <v>0</v>
      </c>
      <c r="G10" s="144">
        <f t="shared" ref="G10" si="1">IF(F10=0,0,F10/F$11*100)</f>
        <v>0</v>
      </c>
      <c r="H10" s="60">
        <f>Jahresübersicht!I20</f>
        <v>0</v>
      </c>
      <c r="I10" s="144">
        <f>IF(H10=0,0,H10/H$11)</f>
        <v>0</v>
      </c>
      <c r="J10" s="60">
        <f>Jahresübersicht!K20</f>
        <v>0</v>
      </c>
      <c r="K10" s="144">
        <f>IF(J10=0,0,J10/J$11)</f>
        <v>0</v>
      </c>
      <c r="L10" s="2"/>
    </row>
    <row r="11" spans="1:12" s="28" customFormat="1" x14ac:dyDescent="0.2">
      <c r="A11" s="81" t="s">
        <v>256</v>
      </c>
      <c r="B11" s="255">
        <f>SUM(B9:B10)</f>
        <v>0</v>
      </c>
      <c r="C11" s="265"/>
      <c r="D11" s="255">
        <f t="shared" ref="D11" si="2">SUM(D9:D10)</f>
        <v>0</v>
      </c>
      <c r="E11" s="265"/>
      <c r="F11" s="255">
        <f t="shared" ref="F11" si="3">SUM(F9:F10)</f>
        <v>0</v>
      </c>
      <c r="G11" s="265"/>
      <c r="H11" s="255">
        <f t="shared" ref="H11" si="4">SUM(H9:H10)</f>
        <v>0</v>
      </c>
      <c r="I11" s="265"/>
      <c r="J11" s="255">
        <f t="shared" ref="J11" si="5">SUM(J9:J10)</f>
        <v>0</v>
      </c>
      <c r="K11" s="265"/>
      <c r="L11" s="2"/>
    </row>
    <row r="12" spans="1:12" ht="4.5" customHeight="1" x14ac:dyDescent="0.2">
      <c r="A12" s="145"/>
      <c r="B12" s="60"/>
      <c r="C12" s="121"/>
      <c r="D12" s="60"/>
      <c r="E12" s="121"/>
      <c r="F12" s="60"/>
      <c r="G12" s="121"/>
      <c r="H12" s="60"/>
      <c r="I12" s="121"/>
      <c r="J12" s="60"/>
      <c r="K12" s="121"/>
      <c r="L12" s="2"/>
    </row>
    <row r="13" spans="1:12" s="28" customFormat="1" x14ac:dyDescent="0.2">
      <c r="A13" s="81" t="s">
        <v>2</v>
      </c>
      <c r="B13" s="255">
        <f>Jahresübersicht!C80</f>
        <v>0</v>
      </c>
      <c r="C13" s="265"/>
      <c r="D13" s="255">
        <f>Jahresübersicht!E80</f>
        <v>0</v>
      </c>
      <c r="E13" s="265"/>
      <c r="F13" s="255">
        <f>Jahresübersicht!G80</f>
        <v>0</v>
      </c>
      <c r="G13" s="265"/>
      <c r="H13" s="255">
        <f>Jahresübersicht!I80</f>
        <v>0</v>
      </c>
      <c r="I13" s="265"/>
      <c r="J13" s="255">
        <f>Jahresübersicht!K80</f>
        <v>0</v>
      </c>
      <c r="K13" s="265"/>
      <c r="L13" s="2"/>
    </row>
    <row r="14" spans="1:12" ht="4.5" customHeight="1" x14ac:dyDescent="0.2">
      <c r="A14" s="145"/>
      <c r="B14" s="60"/>
      <c r="C14" s="121"/>
      <c r="D14" s="60"/>
      <c r="E14" s="121"/>
      <c r="F14" s="60"/>
      <c r="G14" s="121"/>
      <c r="H14" s="60"/>
      <c r="I14" s="121"/>
      <c r="J14" s="60"/>
      <c r="K14" s="121"/>
      <c r="L14" s="2"/>
    </row>
    <row r="15" spans="1:12" x14ac:dyDescent="0.2">
      <c r="A15" s="56" t="s">
        <v>261</v>
      </c>
      <c r="B15" s="164"/>
      <c r="C15" s="165"/>
      <c r="D15" s="164"/>
      <c r="E15" s="165"/>
      <c r="F15" s="164"/>
      <c r="G15" s="165"/>
      <c r="H15" s="164"/>
      <c r="I15" s="165"/>
      <c r="J15" s="164"/>
      <c r="K15" s="165"/>
      <c r="L15" s="2" t="s">
        <v>271</v>
      </c>
    </row>
    <row r="16" spans="1:12" x14ac:dyDescent="0.2">
      <c r="A16" s="145" t="str">
        <f>Jahresübersicht!A182</f>
        <v>accounts payable and other liabilities</v>
      </c>
      <c r="B16" s="60">
        <f>Jahresübersicht!C182</f>
        <v>0</v>
      </c>
      <c r="C16" s="144"/>
      <c r="D16" s="60">
        <f>Jahresübersicht!E182</f>
        <v>0</v>
      </c>
      <c r="E16" s="144"/>
      <c r="F16" s="60">
        <f>Jahresübersicht!G182</f>
        <v>0</v>
      </c>
      <c r="G16" s="144"/>
      <c r="H16" s="60">
        <f>Jahresübersicht!I182</f>
        <v>0</v>
      </c>
      <c r="I16" s="144"/>
      <c r="J16" s="60">
        <f>Jahresübersicht!K182</f>
        <v>0</v>
      </c>
      <c r="K16" s="144"/>
      <c r="L16" s="2"/>
    </row>
    <row r="17" spans="1:12" x14ac:dyDescent="0.2">
      <c r="A17" s="145" t="str">
        <f>Jahresübersicht!A189</f>
        <v>liabilities due to banks</v>
      </c>
      <c r="B17" s="60">
        <f>Jahresübersicht!C189</f>
        <v>0</v>
      </c>
      <c r="C17" s="144"/>
      <c r="D17" s="60">
        <f>Jahresübersicht!E189</f>
        <v>0</v>
      </c>
      <c r="E17" s="144"/>
      <c r="F17" s="60">
        <f>Jahresübersicht!G189</f>
        <v>0</v>
      </c>
      <c r="G17" s="144"/>
      <c r="H17" s="60">
        <f>Jahresübersicht!I189</f>
        <v>0</v>
      </c>
      <c r="I17" s="144"/>
      <c r="J17" s="60">
        <f>Jahresübersicht!K189</f>
        <v>0</v>
      </c>
      <c r="K17" s="144"/>
      <c r="L17" s="2"/>
    </row>
    <row r="18" spans="1:12" x14ac:dyDescent="0.2">
      <c r="A18" s="145" t="s">
        <v>258</v>
      </c>
      <c r="B18" s="266"/>
      <c r="C18" s="144"/>
      <c r="D18" s="266"/>
      <c r="E18" s="144"/>
      <c r="F18" s="266"/>
      <c r="G18" s="144"/>
      <c r="H18" s="266"/>
      <c r="I18" s="144"/>
      <c r="J18" s="266"/>
      <c r="K18" s="144"/>
      <c r="L18" s="2"/>
    </row>
    <row r="19" spans="1:12" x14ac:dyDescent="0.2">
      <c r="A19" s="145" t="s">
        <v>270</v>
      </c>
      <c r="B19" s="266"/>
      <c r="C19" s="144"/>
      <c r="D19" s="266"/>
      <c r="E19" s="144"/>
      <c r="F19" s="266"/>
      <c r="G19" s="144"/>
      <c r="H19" s="266"/>
      <c r="I19" s="144"/>
      <c r="J19" s="266"/>
      <c r="K19" s="144"/>
      <c r="L19" s="2"/>
    </row>
    <row r="20" spans="1:12" s="28" customFormat="1" x14ac:dyDescent="0.2">
      <c r="A20" s="81" t="s">
        <v>259</v>
      </c>
      <c r="B20" s="255">
        <f>B16+B17+B18-B19</f>
        <v>0</v>
      </c>
      <c r="C20" s="265"/>
      <c r="D20" s="255">
        <f t="shared" ref="D20" si="6">D16+D17+D18-D19</f>
        <v>0</v>
      </c>
      <c r="E20" s="265"/>
      <c r="F20" s="255">
        <f t="shared" ref="F20" si="7">F16+F17+F18-F19</f>
        <v>0</v>
      </c>
      <c r="G20" s="265"/>
      <c r="H20" s="255">
        <f t="shared" ref="H20" si="8">H16+H17+H18-H19</f>
        <v>0</v>
      </c>
      <c r="I20" s="265"/>
      <c r="J20" s="255">
        <f t="shared" ref="J20" si="9">J16+J17+J18-J19</f>
        <v>0</v>
      </c>
      <c r="K20" s="265"/>
      <c r="L20" s="2"/>
    </row>
    <row r="21" spans="1:12" ht="4.5" customHeight="1" x14ac:dyDescent="0.2">
      <c r="A21" s="145"/>
      <c r="B21" s="60"/>
      <c r="C21" s="121"/>
      <c r="D21" s="60"/>
      <c r="E21" s="121"/>
      <c r="F21" s="60"/>
      <c r="G21" s="121"/>
      <c r="H21" s="60"/>
      <c r="I21" s="121"/>
      <c r="J21" s="60"/>
      <c r="K21" s="121"/>
      <c r="L21" s="2"/>
    </row>
    <row r="22" spans="1:12" x14ac:dyDescent="0.2">
      <c r="A22" s="56" t="s">
        <v>263</v>
      </c>
      <c r="B22" s="164"/>
      <c r="C22" s="232" t="s">
        <v>100</v>
      </c>
      <c r="D22" s="164"/>
      <c r="E22" s="232" t="s">
        <v>100</v>
      </c>
      <c r="F22" s="164"/>
      <c r="G22" s="232" t="s">
        <v>100</v>
      </c>
      <c r="H22" s="164"/>
      <c r="I22" s="232" t="s">
        <v>100</v>
      </c>
      <c r="J22" s="164"/>
      <c r="K22" s="232" t="s">
        <v>100</v>
      </c>
      <c r="L22" s="2"/>
    </row>
    <row r="23" spans="1:12" x14ac:dyDescent="0.2">
      <c r="A23" s="29" t="s">
        <v>260</v>
      </c>
      <c r="B23" s="251"/>
      <c r="C23" s="273">
        <v>0.86</v>
      </c>
      <c r="D23" s="251"/>
      <c r="E23" s="267">
        <f>C23</f>
        <v>0.86</v>
      </c>
      <c r="F23" s="251"/>
      <c r="G23" s="406">
        <f>C23</f>
        <v>0.86</v>
      </c>
      <c r="H23" s="251"/>
      <c r="I23" s="267">
        <f>C23</f>
        <v>0.86</v>
      </c>
      <c r="J23" s="251"/>
      <c r="K23" s="267">
        <f t="shared" ref="K23" si="10">I23</f>
        <v>0.86</v>
      </c>
      <c r="L23" s="2" t="s">
        <v>254</v>
      </c>
    </row>
    <row r="24" spans="1:12" x14ac:dyDescent="0.2">
      <c r="A24" s="145" t="s">
        <v>262</v>
      </c>
      <c r="B24" s="60">
        <f t="shared" ref="B24" si="11">C23*B11</f>
        <v>0</v>
      </c>
      <c r="C24" s="144"/>
      <c r="D24" s="60">
        <f t="shared" ref="D24" si="12">E23*D11</f>
        <v>0</v>
      </c>
      <c r="E24" s="144"/>
      <c r="F24" s="60">
        <f>G23*F11</f>
        <v>0</v>
      </c>
      <c r="G24" s="144"/>
      <c r="H24" s="60">
        <f t="shared" ref="H24" si="13">I23*H11</f>
        <v>0</v>
      </c>
      <c r="I24" s="144"/>
      <c r="J24" s="60">
        <f t="shared" ref="J24" si="14">K23*J11</f>
        <v>0</v>
      </c>
      <c r="K24" s="144"/>
      <c r="L24" s="2"/>
    </row>
    <row r="25" spans="1:12" x14ac:dyDescent="0.2">
      <c r="A25" s="145" t="s">
        <v>264</v>
      </c>
      <c r="B25" s="60">
        <f t="shared" ref="B25:D25" si="15">-B20</f>
        <v>0</v>
      </c>
      <c r="C25" s="144"/>
      <c r="D25" s="60">
        <f t="shared" si="15"/>
        <v>0</v>
      </c>
      <c r="E25" s="144"/>
      <c r="F25" s="60">
        <f t="shared" ref="F25" si="16">-F20</f>
        <v>0</v>
      </c>
      <c r="G25" s="144"/>
      <c r="H25" s="60">
        <f t="shared" ref="H25" si="17">-H20</f>
        <v>0</v>
      </c>
      <c r="I25" s="144"/>
      <c r="J25" s="60">
        <f t="shared" ref="J25" si="18">-J20</f>
        <v>0</v>
      </c>
      <c r="K25" s="144"/>
      <c r="L25" s="2"/>
    </row>
    <row r="26" spans="1:12" s="28" customFormat="1" x14ac:dyDescent="0.2">
      <c r="A26" s="81" t="s">
        <v>265</v>
      </c>
      <c r="B26" s="255">
        <f t="shared" ref="B26:D26" si="19">SUM(B24:B25)</f>
        <v>0</v>
      </c>
      <c r="C26" s="265"/>
      <c r="D26" s="255">
        <f t="shared" si="19"/>
        <v>0</v>
      </c>
      <c r="E26" s="265"/>
      <c r="F26" s="255">
        <f t="shared" ref="F26" si="20">SUM(F24:F25)</f>
        <v>0</v>
      </c>
      <c r="G26" s="265"/>
      <c r="H26" s="255">
        <f t="shared" ref="H26" si="21">SUM(H24:H25)</f>
        <v>0</v>
      </c>
      <c r="I26" s="265"/>
      <c r="J26" s="255">
        <f t="shared" ref="J26" si="22">SUM(J24:J25)</f>
        <v>0</v>
      </c>
      <c r="K26" s="265"/>
      <c r="L26" s="2"/>
    </row>
    <row r="27" spans="1:12" s="28" customFormat="1" x14ac:dyDescent="0.2">
      <c r="A27" s="81" t="s">
        <v>268</v>
      </c>
      <c r="B27" s="255"/>
      <c r="C27" s="265"/>
      <c r="D27" s="255"/>
      <c r="E27" s="265"/>
      <c r="F27" s="255"/>
      <c r="G27" s="265"/>
      <c r="H27" s="255"/>
      <c r="I27" s="265"/>
      <c r="J27" s="255"/>
      <c r="K27" s="265"/>
      <c r="L27" s="2" t="s">
        <v>272</v>
      </c>
    </row>
    <row r="28" spans="1:12" ht="4.5" customHeight="1" x14ac:dyDescent="0.2">
      <c r="A28" s="145"/>
      <c r="B28" s="60"/>
      <c r="C28" s="121"/>
      <c r="D28" s="60"/>
      <c r="E28" s="121"/>
      <c r="F28" s="60"/>
      <c r="G28" s="121"/>
      <c r="H28" s="60"/>
      <c r="I28" s="121"/>
      <c r="J28" s="60"/>
      <c r="K28" s="121"/>
      <c r="L28" s="2"/>
    </row>
    <row r="29" spans="1:12" x14ac:dyDescent="0.2">
      <c r="A29" s="56" t="s">
        <v>266</v>
      </c>
      <c r="B29" s="164"/>
      <c r="C29" s="232" t="s">
        <v>100</v>
      </c>
      <c r="D29" s="164"/>
      <c r="E29" s="232" t="s">
        <v>100</v>
      </c>
      <c r="F29" s="164"/>
      <c r="G29" s="232" t="s">
        <v>100</v>
      </c>
      <c r="H29" s="164"/>
      <c r="I29" s="232" t="s">
        <v>100</v>
      </c>
      <c r="J29" s="164"/>
      <c r="K29" s="232" t="s">
        <v>100</v>
      </c>
      <c r="L29" s="2"/>
    </row>
    <row r="30" spans="1:12" x14ac:dyDescent="0.2">
      <c r="A30" s="29" t="s">
        <v>267</v>
      </c>
      <c r="B30" s="251"/>
      <c r="C30" s="273">
        <v>6.2</v>
      </c>
      <c r="D30" s="251"/>
      <c r="E30" s="267">
        <f>C30</f>
        <v>6.2</v>
      </c>
      <c r="F30" s="251"/>
      <c r="G30" s="406">
        <f>C30</f>
        <v>6.2</v>
      </c>
      <c r="H30" s="251"/>
      <c r="I30" s="267">
        <f>C30</f>
        <v>6.2</v>
      </c>
      <c r="J30" s="251"/>
      <c r="K30" s="267">
        <f t="shared" ref="K30" si="23">I30</f>
        <v>6.2</v>
      </c>
      <c r="L30" s="2" t="s">
        <v>254</v>
      </c>
    </row>
    <row r="31" spans="1:12" x14ac:dyDescent="0.2">
      <c r="A31" s="145" t="s">
        <v>262</v>
      </c>
      <c r="B31" s="60">
        <f t="shared" ref="B31" si="24">B13*C30</f>
        <v>0</v>
      </c>
      <c r="C31" s="144"/>
      <c r="D31" s="60">
        <f t="shared" ref="D31" si="25">D13*E30</f>
        <v>0</v>
      </c>
      <c r="E31" s="144"/>
      <c r="F31" s="60">
        <f>F13*G30</f>
        <v>0</v>
      </c>
      <c r="G31" s="144"/>
      <c r="H31" s="60">
        <f t="shared" ref="H31" si="26">H13*I30</f>
        <v>0</v>
      </c>
      <c r="I31" s="144"/>
      <c r="J31" s="60">
        <f t="shared" ref="J31" si="27">J13*K30</f>
        <v>0</v>
      </c>
      <c r="K31" s="144"/>
      <c r="L31" s="2"/>
    </row>
    <row r="32" spans="1:12" x14ac:dyDescent="0.2">
      <c r="A32" s="145" t="s">
        <v>264</v>
      </c>
      <c r="B32" s="60">
        <f t="shared" ref="B32" si="28">-B20</f>
        <v>0</v>
      </c>
      <c r="C32" s="144"/>
      <c r="D32" s="60">
        <f t="shared" ref="D32" si="29">-D20</f>
        <v>0</v>
      </c>
      <c r="E32" s="144"/>
      <c r="F32" s="60">
        <f>-F20</f>
        <v>0</v>
      </c>
      <c r="G32" s="144"/>
      <c r="H32" s="60">
        <f t="shared" ref="H32" si="30">-H20</f>
        <v>0</v>
      </c>
      <c r="I32" s="144"/>
      <c r="J32" s="60">
        <f t="shared" ref="J32" si="31">-J20</f>
        <v>0</v>
      </c>
      <c r="K32" s="144"/>
      <c r="L32" s="2"/>
    </row>
    <row r="33" spans="1:12" s="28" customFormat="1" x14ac:dyDescent="0.2">
      <c r="A33" s="81" t="s">
        <v>265</v>
      </c>
      <c r="B33" s="255">
        <f t="shared" ref="B33:D33" si="32">SUM(B31:B32)</f>
        <v>0</v>
      </c>
      <c r="C33" s="265"/>
      <c r="D33" s="255">
        <f t="shared" si="32"/>
        <v>0</v>
      </c>
      <c r="E33" s="265"/>
      <c r="F33" s="255">
        <f t="shared" ref="F33" si="33">SUM(F31:F32)</f>
        <v>0</v>
      </c>
      <c r="G33" s="265"/>
      <c r="H33" s="255">
        <f t="shared" ref="H33" si="34">SUM(H31:H32)</f>
        <v>0</v>
      </c>
      <c r="I33" s="265"/>
      <c r="J33" s="255">
        <f t="shared" ref="J33" si="35">SUM(J31:J32)</f>
        <v>0</v>
      </c>
      <c r="K33" s="265"/>
      <c r="L33" s="2"/>
    </row>
    <row r="34" spans="1:12" s="28" customFormat="1" x14ac:dyDescent="0.2">
      <c r="A34" s="81" t="s">
        <v>269</v>
      </c>
      <c r="B34" s="255"/>
      <c r="C34" s="265"/>
      <c r="D34" s="255"/>
      <c r="E34" s="265"/>
      <c r="F34" s="255"/>
      <c r="G34" s="265"/>
      <c r="H34" s="255"/>
      <c r="I34" s="265"/>
      <c r="J34" s="255"/>
      <c r="K34" s="265"/>
      <c r="L34" s="2" t="s">
        <v>272</v>
      </c>
    </row>
    <row r="35" spans="1:12" ht="4.5" customHeight="1" x14ac:dyDescent="0.2">
      <c r="A35" s="146"/>
      <c r="B35" s="126"/>
      <c r="C35" s="122"/>
      <c r="D35" s="126"/>
      <c r="E35" s="122"/>
      <c r="F35" s="126"/>
      <c r="G35" s="122"/>
      <c r="H35" s="126"/>
      <c r="I35" s="122"/>
      <c r="J35" s="126"/>
      <c r="K35" s="122"/>
      <c r="L35" s="68"/>
    </row>
    <row r="66" spans="12:12" ht="20.25" x14ac:dyDescent="0.3">
      <c r="L66" s="277" t="s">
        <v>285</v>
      </c>
    </row>
  </sheetData>
  <pageMargins left="0.7" right="0.7" top="0.78740157499999996" bottom="0.78740157499999996" header="0.3" footer="0.3"/>
  <pageSetup paperSize="9" scale="46"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0"/>
  <sheetViews>
    <sheetView workbookViewId="0">
      <selection activeCell="J22" sqref="J22"/>
    </sheetView>
  </sheetViews>
  <sheetFormatPr baseColWidth="10" defaultRowHeight="12.75" x14ac:dyDescent="0.2"/>
  <cols>
    <col min="1" max="1" width="26.85546875" customWidth="1"/>
    <col min="3" max="3" width="5.85546875" customWidth="1"/>
    <col min="5" max="5" width="5.7109375" customWidth="1"/>
    <col min="7" max="7" width="5.7109375" customWidth="1"/>
    <col min="9" max="9" width="5.7109375" customWidth="1"/>
    <col min="11" max="11" width="5.7109375" customWidth="1"/>
    <col min="12" max="12" width="8.28515625" bestFit="1" customWidth="1"/>
  </cols>
  <sheetData>
    <row r="1" spans="1:44" s="29" customFormat="1" ht="18" customHeight="1" x14ac:dyDescent="0.2">
      <c r="A1" s="28" t="s">
        <v>275</v>
      </c>
      <c r="J1" s="29" t="s">
        <v>13</v>
      </c>
      <c r="M1" s="28"/>
      <c r="T1" s="30"/>
      <c r="U1" s="30"/>
      <c r="V1" s="30"/>
      <c r="W1" s="28"/>
      <c r="AD1" s="30"/>
      <c r="AE1" s="30"/>
      <c r="AF1" s="30"/>
      <c r="AG1" s="28"/>
      <c r="AN1" s="30"/>
      <c r="AO1" s="30"/>
      <c r="AQ1" s="28"/>
      <c r="AR1" s="30"/>
    </row>
    <row r="2" spans="1:44" s="29" customFormat="1" ht="11.25" x14ac:dyDescent="0.2">
      <c r="A2" s="28" t="str">
        <f>Jahresübersicht!A2</f>
        <v xml:space="preserve">            Company: Star Ltd.</v>
      </c>
      <c r="H2" s="31"/>
      <c r="M2" s="28"/>
      <c r="N2" s="31"/>
      <c r="T2" s="30"/>
      <c r="U2" s="30"/>
      <c r="V2" s="30"/>
      <c r="W2" s="28"/>
      <c r="X2" s="31"/>
      <c r="AD2" s="30"/>
      <c r="AE2" s="30"/>
      <c r="AF2" s="30"/>
      <c r="AG2" s="28"/>
      <c r="AH2" s="31"/>
      <c r="AN2" s="30"/>
      <c r="AO2" s="30"/>
      <c r="AQ2" s="28"/>
      <c r="AR2" s="30"/>
    </row>
    <row r="3" spans="1:44" s="29" customFormat="1" ht="11.25" x14ac:dyDescent="0.2">
      <c r="A3" s="1" t="s">
        <v>151</v>
      </c>
    </row>
    <row r="4" spans="1:44" s="29" customFormat="1" ht="11.25" x14ac:dyDescent="0.2">
      <c r="A4" s="275"/>
      <c r="B4" s="209"/>
      <c r="C4" s="210"/>
      <c r="D4" s="212" t="str">
        <f>Jahresübersicht!E4</f>
        <v>PLAN</v>
      </c>
      <c r="E4" s="210"/>
      <c r="F4" s="210"/>
      <c r="G4" s="210"/>
      <c r="H4" s="210"/>
      <c r="I4" s="210"/>
      <c r="J4" s="210"/>
      <c r="K4" s="210"/>
      <c r="L4" s="240" t="s">
        <v>111</v>
      </c>
    </row>
    <row r="5" spans="1:44" s="29" customFormat="1" ht="11.25" x14ac:dyDescent="0.2">
      <c r="A5" s="168" t="s">
        <v>276</v>
      </c>
      <c r="B5" s="36">
        <f>Jahresübersicht!C5</f>
        <v>2021</v>
      </c>
      <c r="C5" s="37"/>
      <c r="D5" s="36">
        <f>Jahresübersicht!E5</f>
        <v>2022</v>
      </c>
      <c r="E5" s="37"/>
      <c r="F5" s="36">
        <f>Jahresübersicht!G5</f>
        <v>2023</v>
      </c>
      <c r="G5" s="37"/>
      <c r="H5" s="36">
        <f>Jahresübersicht!I5</f>
        <v>2024</v>
      </c>
      <c r="I5" s="37"/>
      <c r="J5" s="32">
        <f>Jahresübersicht!K5</f>
        <v>2025</v>
      </c>
      <c r="K5" s="33"/>
      <c r="L5" s="241"/>
    </row>
    <row r="6" spans="1:44" s="29" customFormat="1" ht="11.25" x14ac:dyDescent="0.2">
      <c r="A6" s="274" t="str">
        <f>Jahresübersicht!A7</f>
        <v>T€</v>
      </c>
      <c r="B6" s="36" t="str">
        <f>Jahresübersicht!C6</f>
        <v>PLAN</v>
      </c>
      <c r="C6" s="37"/>
      <c r="D6" s="36" t="str">
        <f>Jahresübersicht!E6</f>
        <v>PLAN</v>
      </c>
      <c r="E6" s="37"/>
      <c r="F6" s="36" t="str">
        <f>Jahresübersicht!G6</f>
        <v>PLAN</v>
      </c>
      <c r="G6" s="37"/>
      <c r="H6" s="36" t="str">
        <f>Jahresübersicht!I6</f>
        <v>PLAN</v>
      </c>
      <c r="I6" s="37"/>
      <c r="J6" s="36" t="str">
        <f>Jahresübersicht!K6</f>
        <v>PLAN</v>
      </c>
      <c r="K6" s="37"/>
      <c r="L6" s="2"/>
    </row>
    <row r="7" spans="1:44" s="29" customFormat="1" ht="11.25" x14ac:dyDescent="0.2">
      <c r="A7" s="140"/>
      <c r="B7" s="43" t="str">
        <f>Jahresübersicht!C7</f>
        <v>T€</v>
      </c>
      <c r="C7" s="44" t="s">
        <v>100</v>
      </c>
      <c r="D7" s="118" t="str">
        <f>Jahresübersicht!E7</f>
        <v>T€</v>
      </c>
      <c r="E7" s="44" t="s">
        <v>100</v>
      </c>
      <c r="F7" s="43" t="str">
        <f>Jahresübersicht!E7</f>
        <v>T€</v>
      </c>
      <c r="G7" s="44" t="s">
        <v>100</v>
      </c>
      <c r="H7" s="43" t="str">
        <f>Jahresübersicht!G7</f>
        <v>T€</v>
      </c>
      <c r="I7" s="44" t="s">
        <v>100</v>
      </c>
      <c r="J7" s="118" t="str">
        <f>Jahresübersicht!I7</f>
        <v>T€</v>
      </c>
      <c r="K7" s="44" t="s">
        <v>100</v>
      </c>
      <c r="L7" s="2"/>
    </row>
    <row r="8" spans="1:44" s="29" customFormat="1" ht="11.25" x14ac:dyDescent="0.2">
      <c r="A8" s="56" t="s">
        <v>277</v>
      </c>
      <c r="B8" s="164"/>
      <c r="C8" s="165"/>
      <c r="D8" s="164"/>
      <c r="E8" s="165"/>
      <c r="F8" s="164"/>
      <c r="G8" s="165"/>
      <c r="H8" s="164"/>
      <c r="I8" s="165"/>
      <c r="J8" s="164"/>
      <c r="K8" s="165"/>
      <c r="L8" s="2"/>
    </row>
    <row r="9" spans="1:44" s="29" customFormat="1" ht="11.25" x14ac:dyDescent="0.2">
      <c r="A9" s="143" t="s">
        <v>293</v>
      </c>
      <c r="B9" s="163">
        <f>Jahresübersicht!C100+Jahresübersicht!C107+Jahresübersicht!C114+Jahresübersicht!C121+Jahresübersicht!C128-Jahresübersicht!C175-Jahresübersicht!C182-Jahresübersicht!C189</f>
        <v>0</v>
      </c>
      <c r="C9" s="144" t="str">
        <f>Jahresübersicht!$A$7</f>
        <v>T€</v>
      </c>
      <c r="D9" s="163">
        <f>Jahresübersicht!E100+Jahresübersicht!E107+Jahresübersicht!E114+Jahresübersicht!E121+Jahresübersicht!E128-Jahresübersicht!E175-Jahresübersicht!E182-Jahresübersicht!E189</f>
        <v>0</v>
      </c>
      <c r="E9" s="144" t="str">
        <f>Jahresübersicht!$A$7</f>
        <v>T€</v>
      </c>
      <c r="F9" s="163">
        <f>Jahresübersicht!G100+Jahresübersicht!G107+Jahresübersicht!G114+Jahresübersicht!G121+Jahresübersicht!G128-Jahresübersicht!G175-Jahresübersicht!G182-Jahresübersicht!G189</f>
        <v>0</v>
      </c>
      <c r="G9" s="144" t="str">
        <f>Jahresübersicht!$A$7</f>
        <v>T€</v>
      </c>
      <c r="H9" s="163">
        <f>Jahresübersicht!I100+Jahresübersicht!I107+Jahresübersicht!I114+Jahresübersicht!I121+Jahresübersicht!I128-Jahresübersicht!I175-Jahresübersicht!I182-Jahresübersicht!I189</f>
        <v>0</v>
      </c>
      <c r="I9" s="144" t="str">
        <f>Jahresübersicht!$A$7</f>
        <v>T€</v>
      </c>
      <c r="J9" s="163">
        <f>Jahresübersicht!K100+Jahresübersicht!K107+Jahresübersicht!K114+Jahresübersicht!K121+Jahresübersicht!K128-Jahresübersicht!K175-Jahresübersicht!K182-Jahresübersicht!K189</f>
        <v>0</v>
      </c>
      <c r="K9" s="144" t="str">
        <f>Jahresübersicht!$A$7</f>
        <v>T€</v>
      </c>
      <c r="L9" s="2"/>
    </row>
    <row r="10" spans="1:44" s="29" customFormat="1" ht="11.25" x14ac:dyDescent="0.2">
      <c r="A10" s="145" t="s">
        <v>294</v>
      </c>
      <c r="B10" s="60">
        <f>Jahresübersicht!C154+Jahresübersicht!C161+Jahresübersicht!C168+Jahresübersicht!C189</f>
        <v>0</v>
      </c>
      <c r="C10" s="144" t="str">
        <f>Jahresübersicht!$A$7</f>
        <v>T€</v>
      </c>
      <c r="D10" s="60">
        <f>Jahresübersicht!E154+Jahresübersicht!E161+Jahresübersicht!E168+Jahresübersicht!E189</f>
        <v>0</v>
      </c>
      <c r="E10" s="144" t="str">
        <f>Jahresübersicht!$A$7</f>
        <v>T€</v>
      </c>
      <c r="F10" s="60">
        <f>Jahresübersicht!G154+Jahresübersicht!G161+Jahresübersicht!G168+Jahresübersicht!G189</f>
        <v>0</v>
      </c>
      <c r="G10" s="144" t="str">
        <f>Jahresübersicht!$A$7</f>
        <v>T€</v>
      </c>
      <c r="H10" s="60">
        <f>Jahresübersicht!I154+Jahresübersicht!I161+Jahresübersicht!I168+Jahresübersicht!I189</f>
        <v>0</v>
      </c>
      <c r="I10" s="144" t="str">
        <f>Jahresübersicht!$A$7</f>
        <v>T€</v>
      </c>
      <c r="J10" s="60">
        <f>Jahresübersicht!K154+Jahresübersicht!K161+Jahresübersicht!K168+Jahresübersicht!K189</f>
        <v>0</v>
      </c>
      <c r="K10" s="144" t="str">
        <f>Jahresübersicht!$A$7</f>
        <v>T€</v>
      </c>
      <c r="L10" s="2"/>
    </row>
    <row r="11" spans="1:44" s="29" customFormat="1" ht="4.5" customHeight="1" x14ac:dyDescent="0.2">
      <c r="A11" s="145"/>
      <c r="B11" s="60"/>
      <c r="C11" s="121"/>
      <c r="D11" s="60"/>
      <c r="E11" s="121"/>
      <c r="F11" s="60"/>
      <c r="G11" s="121"/>
      <c r="H11" s="60"/>
      <c r="I11" s="121"/>
      <c r="J11" s="60"/>
      <c r="K11" s="121"/>
      <c r="L11" s="2"/>
    </row>
    <row r="12" spans="1:44" s="28" customFormat="1" ht="11.25" x14ac:dyDescent="0.2">
      <c r="A12" s="81" t="s">
        <v>278</v>
      </c>
      <c r="B12" s="255">
        <f>B9-B10</f>
        <v>0</v>
      </c>
      <c r="C12" s="276" t="str">
        <f>Jahresübersicht!$A$7</f>
        <v>T€</v>
      </c>
      <c r="D12" s="255">
        <f t="shared" ref="D12" si="0">D9-D10</f>
        <v>0</v>
      </c>
      <c r="E12" s="276" t="str">
        <f>Jahresübersicht!$A$7</f>
        <v>T€</v>
      </c>
      <c r="F12" s="255">
        <f t="shared" ref="F12" si="1">F9-F10</f>
        <v>0</v>
      </c>
      <c r="G12" s="276" t="str">
        <f>Jahresübersicht!$A$7</f>
        <v>T€</v>
      </c>
      <c r="H12" s="255">
        <f t="shared" ref="H12" si="2">H9-H10</f>
        <v>0</v>
      </c>
      <c r="I12" s="276" t="str">
        <f>Jahresübersicht!$A$7</f>
        <v>T€</v>
      </c>
      <c r="J12" s="255">
        <f t="shared" ref="J12" si="3">J9-J10</f>
        <v>0</v>
      </c>
      <c r="K12" s="276" t="str">
        <f>Jahresübersicht!$A$7</f>
        <v>T€</v>
      </c>
      <c r="L12" s="2"/>
    </row>
    <row r="13" spans="1:44" s="29" customFormat="1" ht="4.5" customHeight="1" x14ac:dyDescent="0.2">
      <c r="A13" s="145"/>
      <c r="B13" s="60"/>
      <c r="C13" s="121"/>
      <c r="D13" s="60"/>
      <c r="E13" s="121"/>
      <c r="F13" s="60"/>
      <c r="G13" s="121"/>
      <c r="H13" s="60"/>
      <c r="I13" s="121"/>
      <c r="J13" s="60"/>
      <c r="K13" s="121"/>
      <c r="L13" s="2"/>
    </row>
    <row r="14" spans="1:44" s="29" customFormat="1" ht="11.25" x14ac:dyDescent="0.2">
      <c r="A14" s="56" t="s">
        <v>279</v>
      </c>
      <c r="B14" s="164"/>
      <c r="C14" s="165"/>
      <c r="D14" s="164"/>
      <c r="E14" s="165"/>
      <c r="F14" s="164"/>
      <c r="G14" s="165"/>
      <c r="H14" s="164"/>
      <c r="I14" s="165"/>
      <c r="J14" s="164"/>
      <c r="K14" s="165"/>
      <c r="L14" s="2" t="s">
        <v>280</v>
      </c>
    </row>
    <row r="15" spans="1:44" s="29" customFormat="1" ht="11.25" x14ac:dyDescent="0.2">
      <c r="A15" s="143" t="s">
        <v>288</v>
      </c>
      <c r="B15" s="163" t="e">
        <f>(Jahresübersicht!C92+Jahresübersicht!C87)/(Jahresübersicht!C8+Jahresübersicht!C20)*100</f>
        <v>#DIV/0!</v>
      </c>
      <c r="C15" s="144" t="s">
        <v>1</v>
      </c>
      <c r="D15" s="163" t="e">
        <f>(Jahresübersicht!E92+Jahresübersicht!E87)/(Jahresübersicht!E8+Jahresübersicht!E20)*100</f>
        <v>#DIV/0!</v>
      </c>
      <c r="E15" s="144" t="s">
        <v>1</v>
      </c>
      <c r="F15" s="163" t="e">
        <f>(Jahresübersicht!G92+Jahresübersicht!G87)/(Jahresübersicht!G8+Jahresübersicht!G20)*100</f>
        <v>#DIV/0!</v>
      </c>
      <c r="G15" s="144" t="s">
        <v>1</v>
      </c>
      <c r="H15" s="163" t="e">
        <f>(Jahresübersicht!I92+Jahresübersicht!I87)/(Jahresübersicht!I8+Jahresübersicht!I20)*100</f>
        <v>#DIV/0!</v>
      </c>
      <c r="I15" s="144" t="s">
        <v>1</v>
      </c>
      <c r="J15" s="163" t="e">
        <f>(Jahresübersicht!K92+Jahresübersicht!K87)/(Jahresübersicht!K8+Jahresübersicht!K20)*100</f>
        <v>#DIV/0!</v>
      </c>
      <c r="K15" s="144" t="s">
        <v>1</v>
      </c>
      <c r="L15" s="2"/>
    </row>
    <row r="16" spans="1:44" s="29" customFormat="1" ht="11.25" x14ac:dyDescent="0.2">
      <c r="A16" s="145" t="s">
        <v>281</v>
      </c>
      <c r="B16" s="251">
        <v>7</v>
      </c>
      <c r="C16" s="144" t="s">
        <v>1</v>
      </c>
      <c r="D16" s="251">
        <v>7</v>
      </c>
      <c r="E16" s="144" t="s">
        <v>1</v>
      </c>
      <c r="F16" s="251">
        <v>7</v>
      </c>
      <c r="G16" s="144" t="s">
        <v>1</v>
      </c>
      <c r="H16" s="251">
        <v>7</v>
      </c>
      <c r="I16" s="144" t="s">
        <v>1</v>
      </c>
      <c r="J16" s="251">
        <v>7</v>
      </c>
      <c r="K16" s="144" t="s">
        <v>1</v>
      </c>
      <c r="L16" s="2" t="s">
        <v>282</v>
      </c>
    </row>
    <row r="17" spans="1:12" s="29" customFormat="1" ht="11.25" x14ac:dyDescent="0.2">
      <c r="A17" s="145" t="s">
        <v>283</v>
      </c>
      <c r="B17" s="60">
        <f>Jahresübersicht!C154-Jahresübersicht!C187-Jahresübersicht!C194</f>
        <v>0</v>
      </c>
      <c r="C17" s="144" t="str">
        <f>Jahresübersicht!$A$7</f>
        <v>T€</v>
      </c>
      <c r="D17" s="60">
        <f>Jahresübersicht!E154-Jahresübersicht!E187-Jahresübersicht!E194</f>
        <v>0</v>
      </c>
      <c r="E17" s="144" t="str">
        <f>Jahresübersicht!$A$7</f>
        <v>T€</v>
      </c>
      <c r="F17" s="60">
        <f>Jahresübersicht!G154-Jahresübersicht!G187-Jahresübersicht!G194</f>
        <v>0</v>
      </c>
      <c r="G17" s="144" t="str">
        <f>Jahresübersicht!$A$7</f>
        <v>T€</v>
      </c>
      <c r="H17" s="60">
        <f>Jahresübersicht!I154-Jahresübersicht!I187-Jahresübersicht!I194</f>
        <v>0</v>
      </c>
      <c r="I17" s="144" t="str">
        <f>Jahresübersicht!$A$7</f>
        <v>T€</v>
      </c>
      <c r="J17" s="60">
        <f>Jahresübersicht!K154-Jahresübersicht!K187-Jahresübersicht!K194</f>
        <v>0</v>
      </c>
      <c r="K17" s="144" t="str">
        <f>Jahresübersicht!$A$7</f>
        <v>T€</v>
      </c>
      <c r="L17" s="2"/>
    </row>
    <row r="18" spans="1:12" s="29" customFormat="1" ht="4.5" customHeight="1" x14ac:dyDescent="0.2">
      <c r="A18" s="145"/>
      <c r="B18" s="60"/>
      <c r="C18" s="121"/>
      <c r="D18" s="60"/>
      <c r="E18" s="121"/>
      <c r="F18" s="60"/>
      <c r="G18" s="121"/>
      <c r="H18" s="60"/>
      <c r="I18" s="121"/>
      <c r="J18" s="60"/>
      <c r="K18" s="121"/>
      <c r="L18" s="2"/>
    </row>
    <row r="19" spans="1:12" s="28" customFormat="1" ht="11.25" x14ac:dyDescent="0.2">
      <c r="A19" s="81" t="s">
        <v>289</v>
      </c>
      <c r="B19" s="255" t="e">
        <f>B15-B16%*B17</f>
        <v>#DIV/0!</v>
      </c>
      <c r="C19" s="276" t="str">
        <f>Jahresübersicht!$A$7</f>
        <v>T€</v>
      </c>
      <c r="D19" s="255" t="e">
        <f t="shared" ref="D19" si="4">D15-D16%*D17</f>
        <v>#DIV/0!</v>
      </c>
      <c r="E19" s="276" t="str">
        <f>Jahresübersicht!$A$7</f>
        <v>T€</v>
      </c>
      <c r="F19" s="255" t="e">
        <f t="shared" ref="F19" si="5">F15-F16%*F17</f>
        <v>#DIV/0!</v>
      </c>
      <c r="G19" s="276" t="str">
        <f>Jahresübersicht!$A$7</f>
        <v>T€</v>
      </c>
      <c r="H19" s="255" t="e">
        <f t="shared" ref="H19" si="6">H15-H16%*H17</f>
        <v>#DIV/0!</v>
      </c>
      <c r="I19" s="276" t="str">
        <f>Jahresübersicht!$A$7</f>
        <v>T€</v>
      </c>
      <c r="J19" s="255" t="e">
        <f t="shared" ref="J19" si="7">J15-J16%*J17</f>
        <v>#DIV/0!</v>
      </c>
      <c r="K19" s="276" t="str">
        <f>Jahresübersicht!$A$7</f>
        <v>T€</v>
      </c>
      <c r="L19" s="2"/>
    </row>
    <row r="20" spans="1:12" s="29" customFormat="1" ht="4.5" customHeight="1" x14ac:dyDescent="0.2">
      <c r="A20" s="146"/>
      <c r="B20" s="126"/>
      <c r="C20" s="122"/>
      <c r="D20" s="126"/>
      <c r="E20" s="122"/>
      <c r="F20" s="126"/>
      <c r="G20" s="122"/>
      <c r="H20" s="126"/>
      <c r="I20" s="122"/>
      <c r="J20" s="126"/>
      <c r="K20" s="122"/>
      <c r="L20" s="242"/>
    </row>
  </sheetData>
  <pageMargins left="0.7" right="0.7" top="0.78740157499999996" bottom="0.78740157499999996" header="0.3" footer="0.3"/>
  <pageSetup paperSize="9" orientation="portrait" r:id="rId1"/>
  <ignoredErrors>
    <ignoredError sqref="C12:E12 F12:G12 H12:I12 J12:K12 D17 F17 H17 J17 C19 E19 G19 I19 K19" formula="1"/>
    <ignoredError sqref="B19" evalError="1"/>
    <ignoredError sqref="J19 H19 F19 D19" evalError="1"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Stammdaten</vt:lpstr>
      <vt:lpstr>Monatsplanung</vt:lpstr>
      <vt:lpstr>Jahresübersicht</vt:lpstr>
      <vt:lpstr>Umsatz Personal Investition</vt:lpstr>
      <vt:lpstr>KPI</vt:lpstr>
      <vt:lpstr>EcoStaT</vt:lpstr>
      <vt:lpstr>Multiple</vt:lpstr>
      <vt:lpstr>MVA_EVA</vt:lpstr>
      <vt:lpstr>EcoStaT!Druckbereich</vt:lpstr>
      <vt:lpstr>Jahresübersicht!Druckbereich</vt:lpstr>
      <vt:lpstr>KPI!Druckbereich</vt:lpstr>
      <vt:lpstr>Monatsplanung!Druckbereich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Stefan Hohberger</cp:lastModifiedBy>
  <cp:lastPrinted>2020-10-31T09:32:05Z</cp:lastPrinted>
  <dcterms:created xsi:type="dcterms:W3CDTF">2002-08-26T16:11:15Z</dcterms:created>
  <dcterms:modified xsi:type="dcterms:W3CDTF">2020-10-31T15:54:36Z</dcterms:modified>
</cp:coreProperties>
</file>